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25" windowHeight="9660" tabRatio="601" activeTab="9"/>
  </bookViews>
  <sheets>
    <sheet name="1" sheetId="38" r:id="rId1"/>
    <sheet name="2" sheetId="41" r:id="rId2"/>
    <sheet name="3" sheetId="42" r:id="rId3"/>
    <sheet name="4" sheetId="43" r:id="rId4"/>
    <sheet name="5" sheetId="44" r:id="rId5"/>
    <sheet name="6" sheetId="45" r:id="rId6"/>
    <sheet name="7" sheetId="46" r:id="rId7"/>
    <sheet name="8" sheetId="50" r:id="rId8"/>
    <sheet name="9" sheetId="51" r:id="rId9"/>
    <sheet name="10" sheetId="52" r:id="rId10"/>
  </sheets>
  <calcPr calcId="152511"/>
</workbook>
</file>

<file path=xl/calcChain.xml><?xml version="1.0" encoding="utf-8"?>
<calcChain xmlns="http://schemas.openxmlformats.org/spreadsheetml/2006/main">
  <c r="H14" i="52" l="1"/>
  <c r="T18" i="50"/>
  <c r="G48" i="43"/>
  <c r="G36" i="43"/>
  <c r="H18" i="38"/>
  <c r="P14" i="42" l="1"/>
  <c r="G36" i="38"/>
  <c r="X49" i="52" l="1"/>
  <c r="W49" i="52"/>
  <c r="V49" i="52"/>
  <c r="U49" i="52"/>
  <c r="T49" i="52"/>
  <c r="S49" i="52"/>
  <c r="R49" i="52"/>
  <c r="Q49" i="52"/>
  <c r="P49" i="52"/>
  <c r="O49" i="52"/>
  <c r="N49" i="52"/>
  <c r="M49" i="52"/>
  <c r="L49" i="52"/>
  <c r="K49" i="52"/>
  <c r="J49" i="52"/>
  <c r="I49" i="52"/>
  <c r="H49" i="52"/>
  <c r="G49" i="52"/>
  <c r="F49" i="52"/>
  <c r="E49" i="52"/>
  <c r="D49" i="52"/>
  <c r="C49" i="52"/>
  <c r="A49" i="52"/>
  <c r="A54" i="52" s="1"/>
  <c r="X47" i="52"/>
  <c r="W47" i="52"/>
  <c r="V47" i="52"/>
  <c r="U47" i="52"/>
  <c r="T47" i="52"/>
  <c r="S47" i="52"/>
  <c r="R47" i="52"/>
  <c r="Q47" i="52"/>
  <c r="P47" i="52"/>
  <c r="O47" i="52"/>
  <c r="N47" i="52"/>
  <c r="M47" i="52"/>
  <c r="L47" i="52"/>
  <c r="K47" i="52"/>
  <c r="J47" i="52"/>
  <c r="I47" i="52"/>
  <c r="H47" i="52"/>
  <c r="G47" i="52"/>
  <c r="F47" i="52"/>
  <c r="E47" i="52"/>
  <c r="D47" i="52"/>
  <c r="C47" i="52"/>
  <c r="A47" i="52"/>
  <c r="A53" i="52" s="1"/>
  <c r="X19" i="52"/>
  <c r="W19" i="52"/>
  <c r="V19" i="52"/>
  <c r="U19" i="52"/>
  <c r="T19" i="52"/>
  <c r="S19" i="52"/>
  <c r="R19" i="52"/>
  <c r="Q19" i="52"/>
  <c r="P19" i="52"/>
  <c r="O19" i="52"/>
  <c r="N19" i="52"/>
  <c r="M19" i="52"/>
  <c r="L19" i="52"/>
  <c r="K19" i="52"/>
  <c r="J19" i="52"/>
  <c r="I19" i="52"/>
  <c r="H19" i="52"/>
  <c r="H20" i="52" s="1"/>
  <c r="G19" i="52"/>
  <c r="F19" i="52"/>
  <c r="E19" i="52"/>
  <c r="D19" i="52"/>
  <c r="C19" i="52"/>
  <c r="A19" i="52"/>
  <c r="A24" i="52" s="1"/>
  <c r="X17" i="52"/>
  <c r="W17" i="52"/>
  <c r="V17" i="52"/>
  <c r="U17" i="52"/>
  <c r="T17" i="52"/>
  <c r="S17" i="52"/>
  <c r="R17" i="52"/>
  <c r="Q17" i="52"/>
  <c r="P17" i="52"/>
  <c r="O17" i="52"/>
  <c r="N17" i="52"/>
  <c r="M17" i="52"/>
  <c r="L17" i="52"/>
  <c r="K17" i="52"/>
  <c r="J17" i="52"/>
  <c r="I17" i="52"/>
  <c r="G17" i="52"/>
  <c r="F17" i="52"/>
  <c r="E17" i="52"/>
  <c r="D17" i="52"/>
  <c r="C17" i="52"/>
  <c r="A17" i="52"/>
  <c r="A23" i="52" s="1"/>
  <c r="H17" i="52"/>
  <c r="X49" i="51"/>
  <c r="W49" i="51"/>
  <c r="V49" i="51"/>
  <c r="U49" i="51"/>
  <c r="T49" i="51"/>
  <c r="S49" i="51"/>
  <c r="R49" i="51"/>
  <c r="Q49" i="51"/>
  <c r="P49" i="51"/>
  <c r="O49" i="51"/>
  <c r="N49" i="51"/>
  <c r="M49" i="51"/>
  <c r="L49" i="51"/>
  <c r="K49" i="51"/>
  <c r="J49" i="51"/>
  <c r="I49" i="51"/>
  <c r="H49" i="51"/>
  <c r="G49" i="51"/>
  <c r="F49" i="51"/>
  <c r="E49" i="51"/>
  <c r="D49" i="51"/>
  <c r="C49" i="51"/>
  <c r="A49" i="51"/>
  <c r="A54" i="51" s="1"/>
  <c r="X47" i="51"/>
  <c r="W47" i="51"/>
  <c r="V47" i="51"/>
  <c r="U47" i="51"/>
  <c r="T47" i="51"/>
  <c r="S47" i="51"/>
  <c r="R47" i="51"/>
  <c r="Q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D47" i="51"/>
  <c r="C47" i="51"/>
  <c r="A47" i="51"/>
  <c r="A53" i="51" s="1"/>
  <c r="X19" i="51"/>
  <c r="W19" i="51"/>
  <c r="V19" i="51"/>
  <c r="U19" i="51"/>
  <c r="T19" i="51"/>
  <c r="S19" i="51"/>
  <c r="R19" i="51"/>
  <c r="Q19" i="51"/>
  <c r="P19" i="51"/>
  <c r="O19" i="51"/>
  <c r="N19" i="51"/>
  <c r="M19" i="51"/>
  <c r="L19" i="51"/>
  <c r="K19" i="51"/>
  <c r="J19" i="51"/>
  <c r="I19" i="51"/>
  <c r="H19" i="51"/>
  <c r="G19" i="51"/>
  <c r="F19" i="51"/>
  <c r="E19" i="51"/>
  <c r="D19" i="51"/>
  <c r="C19" i="51"/>
  <c r="A19" i="51"/>
  <c r="A24" i="51" s="1"/>
  <c r="X17" i="51"/>
  <c r="W17" i="51"/>
  <c r="V17" i="51"/>
  <c r="U17" i="51"/>
  <c r="T17" i="51"/>
  <c r="S17" i="51"/>
  <c r="R17" i="51"/>
  <c r="Q17" i="51"/>
  <c r="P17" i="51"/>
  <c r="O17" i="51"/>
  <c r="N17" i="51"/>
  <c r="M17" i="51"/>
  <c r="L17" i="51"/>
  <c r="K17" i="51"/>
  <c r="J17" i="51"/>
  <c r="I17" i="51"/>
  <c r="G17" i="51"/>
  <c r="F17" i="51"/>
  <c r="E17" i="51"/>
  <c r="D17" i="51"/>
  <c r="C17" i="51"/>
  <c r="A17" i="51"/>
  <c r="A23" i="51" s="1"/>
  <c r="H17" i="51"/>
  <c r="X49" i="50"/>
  <c r="W49" i="50"/>
  <c r="V49" i="50"/>
  <c r="U49" i="50"/>
  <c r="T49" i="50"/>
  <c r="S49" i="50"/>
  <c r="R49" i="50"/>
  <c r="Q49" i="50"/>
  <c r="P49" i="50"/>
  <c r="O49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A49" i="50"/>
  <c r="A54" i="50" s="1"/>
  <c r="X47" i="50"/>
  <c r="W47" i="50"/>
  <c r="V47" i="50"/>
  <c r="U47" i="50"/>
  <c r="T47" i="50"/>
  <c r="S47" i="50"/>
  <c r="R47" i="50"/>
  <c r="Q47" i="50"/>
  <c r="P47" i="50"/>
  <c r="O47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A47" i="50"/>
  <c r="A53" i="50" s="1"/>
  <c r="X19" i="50"/>
  <c r="W19" i="50"/>
  <c r="V19" i="50"/>
  <c r="U19" i="50"/>
  <c r="T19" i="50"/>
  <c r="S19" i="50"/>
  <c r="R19" i="50"/>
  <c r="Q19" i="50"/>
  <c r="P19" i="50"/>
  <c r="O19" i="50"/>
  <c r="N19" i="50"/>
  <c r="M19" i="50"/>
  <c r="L19" i="50"/>
  <c r="K19" i="50"/>
  <c r="J19" i="50"/>
  <c r="I19" i="50"/>
  <c r="H19" i="50"/>
  <c r="G19" i="50"/>
  <c r="F19" i="50"/>
  <c r="E19" i="50"/>
  <c r="D19" i="50"/>
  <c r="C19" i="50"/>
  <c r="A19" i="50"/>
  <c r="X20" i="50" s="1"/>
  <c r="X17" i="50"/>
  <c r="W17" i="50"/>
  <c r="V17" i="50"/>
  <c r="U17" i="50"/>
  <c r="T17" i="50"/>
  <c r="S17" i="50"/>
  <c r="R17" i="50"/>
  <c r="Q17" i="50"/>
  <c r="P17" i="50"/>
  <c r="O17" i="50"/>
  <c r="N17" i="50"/>
  <c r="M17" i="50"/>
  <c r="L17" i="50"/>
  <c r="K17" i="50"/>
  <c r="J17" i="50"/>
  <c r="I17" i="50"/>
  <c r="G17" i="50"/>
  <c r="F17" i="50"/>
  <c r="E17" i="50"/>
  <c r="D17" i="50"/>
  <c r="C17" i="50"/>
  <c r="A17" i="50"/>
  <c r="W18" i="50" s="1"/>
  <c r="W23" i="50" s="1"/>
  <c r="H17" i="50"/>
  <c r="C18" i="52" l="1"/>
  <c r="C23" i="52" s="1"/>
  <c r="E18" i="52"/>
  <c r="E23" i="52" s="1"/>
  <c r="G18" i="52"/>
  <c r="G23" i="52" s="1"/>
  <c r="I18" i="52"/>
  <c r="I23" i="52" s="1"/>
  <c r="K18" i="52"/>
  <c r="K23" i="52" s="1"/>
  <c r="M18" i="52"/>
  <c r="M23" i="52" s="1"/>
  <c r="O18" i="52"/>
  <c r="O23" i="52" s="1"/>
  <c r="Q18" i="52"/>
  <c r="Q23" i="52" s="1"/>
  <c r="S18" i="52"/>
  <c r="S23" i="52" s="1"/>
  <c r="U18" i="52"/>
  <c r="U23" i="52" s="1"/>
  <c r="W18" i="52"/>
  <c r="W23" i="52" s="1"/>
  <c r="D20" i="52"/>
  <c r="F20" i="52"/>
  <c r="J20" i="52"/>
  <c r="L20" i="52"/>
  <c r="N20" i="52"/>
  <c r="P20" i="52"/>
  <c r="R20" i="52"/>
  <c r="T20" i="52"/>
  <c r="V20" i="52"/>
  <c r="X20" i="52"/>
  <c r="D18" i="52"/>
  <c r="D23" i="52" s="1"/>
  <c r="F18" i="52"/>
  <c r="F23" i="52" s="1"/>
  <c r="H18" i="52"/>
  <c r="H23" i="52" s="1"/>
  <c r="J18" i="52"/>
  <c r="J23" i="52" s="1"/>
  <c r="L18" i="52"/>
  <c r="L23" i="52" s="1"/>
  <c r="N18" i="52"/>
  <c r="N23" i="52" s="1"/>
  <c r="P18" i="52"/>
  <c r="P23" i="52" s="1"/>
  <c r="R18" i="52"/>
  <c r="R23" i="52" s="1"/>
  <c r="T18" i="52"/>
  <c r="T23" i="52" s="1"/>
  <c r="V18" i="52"/>
  <c r="V23" i="52" s="1"/>
  <c r="X18" i="52"/>
  <c r="X23" i="52" s="1"/>
  <c r="C20" i="52"/>
  <c r="E20" i="52"/>
  <c r="G20" i="52"/>
  <c r="I20" i="52"/>
  <c r="K20" i="52"/>
  <c r="M20" i="52"/>
  <c r="O20" i="52"/>
  <c r="Q20" i="52"/>
  <c r="S20" i="52"/>
  <c r="U20" i="52"/>
  <c r="W20" i="52"/>
  <c r="C48" i="52"/>
  <c r="C53" i="52" s="1"/>
  <c r="E48" i="52"/>
  <c r="E53" i="52" s="1"/>
  <c r="G48" i="52"/>
  <c r="G53" i="52" s="1"/>
  <c r="I48" i="52"/>
  <c r="I53" i="52" s="1"/>
  <c r="K48" i="52"/>
  <c r="K53" i="52" s="1"/>
  <c r="M48" i="52"/>
  <c r="M53" i="52" s="1"/>
  <c r="O48" i="52"/>
  <c r="O53" i="52" s="1"/>
  <c r="Q48" i="52"/>
  <c r="Q53" i="52" s="1"/>
  <c r="S48" i="52"/>
  <c r="S53" i="52" s="1"/>
  <c r="U48" i="52"/>
  <c r="U53" i="52" s="1"/>
  <c r="W48" i="52"/>
  <c r="W53" i="52" s="1"/>
  <c r="D50" i="52"/>
  <c r="F50" i="52"/>
  <c r="H50" i="52"/>
  <c r="J50" i="52"/>
  <c r="L50" i="52"/>
  <c r="N50" i="52"/>
  <c r="P50" i="52"/>
  <c r="R50" i="52"/>
  <c r="T50" i="52"/>
  <c r="V50" i="52"/>
  <c r="X50" i="52"/>
  <c r="D48" i="52"/>
  <c r="D53" i="52" s="1"/>
  <c r="F48" i="52"/>
  <c r="F53" i="52" s="1"/>
  <c r="H48" i="52"/>
  <c r="H53" i="52" s="1"/>
  <c r="J48" i="52"/>
  <c r="J53" i="52" s="1"/>
  <c r="L48" i="52"/>
  <c r="L53" i="52" s="1"/>
  <c r="N48" i="52"/>
  <c r="N53" i="52" s="1"/>
  <c r="P48" i="52"/>
  <c r="P53" i="52" s="1"/>
  <c r="R48" i="52"/>
  <c r="R53" i="52" s="1"/>
  <c r="T48" i="52"/>
  <c r="T53" i="52" s="1"/>
  <c r="V48" i="52"/>
  <c r="V53" i="52" s="1"/>
  <c r="X48" i="52"/>
  <c r="X53" i="52" s="1"/>
  <c r="C50" i="52"/>
  <c r="E50" i="52"/>
  <c r="G50" i="52"/>
  <c r="I50" i="52"/>
  <c r="K50" i="52"/>
  <c r="M50" i="52"/>
  <c r="O50" i="52"/>
  <c r="Q50" i="52"/>
  <c r="S50" i="52"/>
  <c r="U50" i="52"/>
  <c r="W50" i="52"/>
  <c r="C18" i="51"/>
  <c r="C23" i="51" s="1"/>
  <c r="E18" i="51"/>
  <c r="E23" i="51" s="1"/>
  <c r="G18" i="51"/>
  <c r="G23" i="51" s="1"/>
  <c r="I18" i="51"/>
  <c r="I23" i="51" s="1"/>
  <c r="K18" i="51"/>
  <c r="K23" i="51" s="1"/>
  <c r="M18" i="51"/>
  <c r="M23" i="51" s="1"/>
  <c r="O18" i="51"/>
  <c r="O23" i="51" s="1"/>
  <c r="Q18" i="51"/>
  <c r="Q23" i="51" s="1"/>
  <c r="S18" i="51"/>
  <c r="S23" i="51" s="1"/>
  <c r="U18" i="51"/>
  <c r="U23" i="51" s="1"/>
  <c r="W18" i="51"/>
  <c r="W23" i="51" s="1"/>
  <c r="D20" i="51"/>
  <c r="F20" i="51"/>
  <c r="H20" i="51"/>
  <c r="J20" i="51"/>
  <c r="L20" i="51"/>
  <c r="N20" i="51"/>
  <c r="P20" i="51"/>
  <c r="R20" i="51"/>
  <c r="T20" i="51"/>
  <c r="V20" i="51"/>
  <c r="X20" i="51"/>
  <c r="D18" i="51"/>
  <c r="D23" i="51" s="1"/>
  <c r="F18" i="51"/>
  <c r="F23" i="51" s="1"/>
  <c r="H18" i="51"/>
  <c r="H23" i="51" s="1"/>
  <c r="J18" i="51"/>
  <c r="J23" i="51" s="1"/>
  <c r="L18" i="51"/>
  <c r="L23" i="51" s="1"/>
  <c r="N18" i="51"/>
  <c r="N23" i="51" s="1"/>
  <c r="P18" i="51"/>
  <c r="P23" i="51" s="1"/>
  <c r="R18" i="51"/>
  <c r="R23" i="51" s="1"/>
  <c r="T18" i="51"/>
  <c r="T23" i="51" s="1"/>
  <c r="V18" i="51"/>
  <c r="V23" i="51" s="1"/>
  <c r="X18" i="51"/>
  <c r="X23" i="51" s="1"/>
  <c r="C20" i="51"/>
  <c r="E20" i="51"/>
  <c r="G20" i="51"/>
  <c r="I20" i="51"/>
  <c r="K20" i="51"/>
  <c r="M20" i="51"/>
  <c r="O20" i="51"/>
  <c r="Q20" i="51"/>
  <c r="S20" i="51"/>
  <c r="U20" i="51"/>
  <c r="W20" i="51"/>
  <c r="C48" i="51"/>
  <c r="C53" i="51" s="1"/>
  <c r="E48" i="51"/>
  <c r="E53" i="51" s="1"/>
  <c r="G48" i="51"/>
  <c r="G53" i="51" s="1"/>
  <c r="I48" i="51"/>
  <c r="I53" i="51" s="1"/>
  <c r="K48" i="51"/>
  <c r="K53" i="51" s="1"/>
  <c r="M48" i="51"/>
  <c r="M53" i="51" s="1"/>
  <c r="O48" i="51"/>
  <c r="O53" i="51" s="1"/>
  <c r="Q48" i="51"/>
  <c r="Q53" i="51" s="1"/>
  <c r="S48" i="51"/>
  <c r="S53" i="51" s="1"/>
  <c r="U48" i="51"/>
  <c r="U53" i="51" s="1"/>
  <c r="W48" i="51"/>
  <c r="W53" i="51" s="1"/>
  <c r="D50" i="51"/>
  <c r="F50" i="51"/>
  <c r="H50" i="51"/>
  <c r="J50" i="51"/>
  <c r="L50" i="51"/>
  <c r="N50" i="51"/>
  <c r="P50" i="51"/>
  <c r="R50" i="51"/>
  <c r="T50" i="51"/>
  <c r="V50" i="51"/>
  <c r="X50" i="51"/>
  <c r="D48" i="51"/>
  <c r="D53" i="51" s="1"/>
  <c r="F48" i="51"/>
  <c r="F53" i="51" s="1"/>
  <c r="H48" i="51"/>
  <c r="H53" i="51" s="1"/>
  <c r="J48" i="51"/>
  <c r="J53" i="51" s="1"/>
  <c r="L48" i="51"/>
  <c r="L53" i="51" s="1"/>
  <c r="N48" i="51"/>
  <c r="N53" i="51" s="1"/>
  <c r="P48" i="51"/>
  <c r="P53" i="51" s="1"/>
  <c r="R48" i="51"/>
  <c r="R53" i="51" s="1"/>
  <c r="T48" i="51"/>
  <c r="T53" i="51" s="1"/>
  <c r="V48" i="51"/>
  <c r="V53" i="51" s="1"/>
  <c r="X48" i="51"/>
  <c r="X53" i="51" s="1"/>
  <c r="C50" i="51"/>
  <c r="E50" i="51"/>
  <c r="G50" i="51"/>
  <c r="I50" i="51"/>
  <c r="K50" i="51"/>
  <c r="M50" i="51"/>
  <c r="O50" i="51"/>
  <c r="Q50" i="51"/>
  <c r="S50" i="51"/>
  <c r="U50" i="51"/>
  <c r="W50" i="51"/>
  <c r="X24" i="50"/>
  <c r="D18" i="50"/>
  <c r="D23" i="50" s="1"/>
  <c r="F18" i="50"/>
  <c r="F23" i="50" s="1"/>
  <c r="H18" i="50"/>
  <c r="H23" i="50" s="1"/>
  <c r="J18" i="50"/>
  <c r="J23" i="50" s="1"/>
  <c r="L18" i="50"/>
  <c r="L23" i="50" s="1"/>
  <c r="N18" i="50"/>
  <c r="N23" i="50" s="1"/>
  <c r="P18" i="50"/>
  <c r="P23" i="50" s="1"/>
  <c r="R18" i="50"/>
  <c r="R23" i="50" s="1"/>
  <c r="T23" i="50"/>
  <c r="V18" i="50"/>
  <c r="V23" i="50" s="1"/>
  <c r="X18" i="50"/>
  <c r="X23" i="50" s="1"/>
  <c r="C20" i="50"/>
  <c r="E20" i="50"/>
  <c r="G20" i="50"/>
  <c r="I20" i="50"/>
  <c r="K20" i="50"/>
  <c r="M20" i="50"/>
  <c r="O20" i="50"/>
  <c r="Q20" i="50"/>
  <c r="S20" i="50"/>
  <c r="U20" i="50"/>
  <c r="W20" i="50"/>
  <c r="A23" i="50"/>
  <c r="A24" i="50"/>
  <c r="C18" i="50"/>
  <c r="C23" i="50" s="1"/>
  <c r="E18" i="50"/>
  <c r="E23" i="50" s="1"/>
  <c r="G18" i="50"/>
  <c r="G23" i="50" s="1"/>
  <c r="I18" i="50"/>
  <c r="I23" i="50" s="1"/>
  <c r="K18" i="50"/>
  <c r="K23" i="50" s="1"/>
  <c r="M18" i="50"/>
  <c r="M23" i="50" s="1"/>
  <c r="O18" i="50"/>
  <c r="O23" i="50" s="1"/>
  <c r="Q18" i="50"/>
  <c r="Q23" i="50" s="1"/>
  <c r="S18" i="50"/>
  <c r="S23" i="50" s="1"/>
  <c r="U18" i="50"/>
  <c r="U23" i="50" s="1"/>
  <c r="D20" i="50"/>
  <c r="F20" i="50"/>
  <c r="H20" i="50"/>
  <c r="J20" i="50"/>
  <c r="L20" i="50"/>
  <c r="N20" i="50"/>
  <c r="P20" i="50"/>
  <c r="R20" i="50"/>
  <c r="T20" i="50"/>
  <c r="V20" i="50"/>
  <c r="C48" i="50"/>
  <c r="C53" i="50" s="1"/>
  <c r="E48" i="50"/>
  <c r="E53" i="50" s="1"/>
  <c r="G48" i="50"/>
  <c r="G53" i="50" s="1"/>
  <c r="I48" i="50"/>
  <c r="I53" i="50" s="1"/>
  <c r="K48" i="50"/>
  <c r="K53" i="50" s="1"/>
  <c r="M48" i="50"/>
  <c r="M53" i="50" s="1"/>
  <c r="O48" i="50"/>
  <c r="O53" i="50" s="1"/>
  <c r="Q48" i="50"/>
  <c r="Q53" i="50" s="1"/>
  <c r="S48" i="50"/>
  <c r="S53" i="50" s="1"/>
  <c r="U48" i="50"/>
  <c r="U53" i="50" s="1"/>
  <c r="W48" i="50"/>
  <c r="W53" i="50" s="1"/>
  <c r="D50" i="50"/>
  <c r="F50" i="50"/>
  <c r="H50" i="50"/>
  <c r="J50" i="50"/>
  <c r="L50" i="50"/>
  <c r="N50" i="50"/>
  <c r="P50" i="50"/>
  <c r="R50" i="50"/>
  <c r="T50" i="50"/>
  <c r="V50" i="50"/>
  <c r="X50" i="50"/>
  <c r="D48" i="50"/>
  <c r="D53" i="50" s="1"/>
  <c r="F48" i="50"/>
  <c r="F53" i="50" s="1"/>
  <c r="H48" i="50"/>
  <c r="H53" i="50" s="1"/>
  <c r="J48" i="50"/>
  <c r="J53" i="50" s="1"/>
  <c r="L48" i="50"/>
  <c r="L53" i="50" s="1"/>
  <c r="N48" i="50"/>
  <c r="N53" i="50" s="1"/>
  <c r="P48" i="50"/>
  <c r="P53" i="50" s="1"/>
  <c r="R48" i="50"/>
  <c r="R53" i="50" s="1"/>
  <c r="T48" i="50"/>
  <c r="T53" i="50" s="1"/>
  <c r="V48" i="50"/>
  <c r="V53" i="50" s="1"/>
  <c r="X48" i="50"/>
  <c r="X53" i="50" s="1"/>
  <c r="C50" i="50"/>
  <c r="E50" i="50"/>
  <c r="G50" i="50"/>
  <c r="I50" i="50"/>
  <c r="K50" i="50"/>
  <c r="M50" i="50"/>
  <c r="O50" i="50"/>
  <c r="Q50" i="50"/>
  <c r="S50" i="50"/>
  <c r="U50" i="50"/>
  <c r="W50" i="50"/>
  <c r="W51" i="52" l="1"/>
  <c r="W55" i="52" s="1"/>
  <c r="W54" i="52"/>
  <c r="S51" i="52"/>
  <c r="S55" i="52" s="1"/>
  <c r="S54" i="52"/>
  <c r="O51" i="52"/>
  <c r="O55" i="52" s="1"/>
  <c r="O54" i="52"/>
  <c r="K51" i="52"/>
  <c r="K55" i="52" s="1"/>
  <c r="K54" i="52"/>
  <c r="G51" i="52"/>
  <c r="G55" i="52" s="1"/>
  <c r="G54" i="52"/>
  <c r="C51" i="52"/>
  <c r="C54" i="52"/>
  <c r="X54" i="52"/>
  <c r="X51" i="52"/>
  <c r="X55" i="52" s="1"/>
  <c r="T54" i="52"/>
  <c r="T51" i="52"/>
  <c r="T55" i="52" s="1"/>
  <c r="P54" i="52"/>
  <c r="P51" i="52"/>
  <c r="P55" i="52" s="1"/>
  <c r="L54" i="52"/>
  <c r="L51" i="52"/>
  <c r="L55" i="52" s="1"/>
  <c r="H54" i="52"/>
  <c r="H51" i="52"/>
  <c r="H55" i="52" s="1"/>
  <c r="D54" i="52"/>
  <c r="D51" i="52"/>
  <c r="D55" i="52" s="1"/>
  <c r="W24" i="52"/>
  <c r="W21" i="52"/>
  <c r="W25" i="52" s="1"/>
  <c r="S24" i="52"/>
  <c r="S21" i="52"/>
  <c r="S25" i="52" s="1"/>
  <c r="O21" i="52"/>
  <c r="O25" i="52" s="1"/>
  <c r="O24" i="52"/>
  <c r="K21" i="52"/>
  <c r="K25" i="52" s="1"/>
  <c r="K24" i="52"/>
  <c r="G21" i="52"/>
  <c r="G25" i="52" s="1"/>
  <c r="G24" i="52"/>
  <c r="C21" i="52"/>
  <c r="C24" i="52"/>
  <c r="C25" i="52" s="1"/>
  <c r="X24" i="52"/>
  <c r="X21" i="52"/>
  <c r="X25" i="52" s="1"/>
  <c r="T24" i="52"/>
  <c r="T21" i="52"/>
  <c r="T25" i="52" s="1"/>
  <c r="P24" i="52"/>
  <c r="P21" i="52"/>
  <c r="P25" i="52" s="1"/>
  <c r="L24" i="52"/>
  <c r="L21" i="52"/>
  <c r="L25" i="52" s="1"/>
  <c r="H24" i="52"/>
  <c r="H21" i="52"/>
  <c r="H25" i="52" s="1"/>
  <c r="D24" i="52"/>
  <c r="D21" i="52"/>
  <c r="D25" i="52" s="1"/>
  <c r="U51" i="52"/>
  <c r="U55" i="52" s="1"/>
  <c r="U54" i="52"/>
  <c r="Q51" i="52"/>
  <c r="Q55" i="52" s="1"/>
  <c r="Q54" i="52"/>
  <c r="M51" i="52"/>
  <c r="M55" i="52" s="1"/>
  <c r="M54" i="52"/>
  <c r="I51" i="52"/>
  <c r="I55" i="52" s="1"/>
  <c r="I54" i="52"/>
  <c r="E51" i="52"/>
  <c r="E55" i="52" s="1"/>
  <c r="E54" i="52"/>
  <c r="V54" i="52"/>
  <c r="V51" i="52"/>
  <c r="V55" i="52" s="1"/>
  <c r="R54" i="52"/>
  <c r="R51" i="52"/>
  <c r="R55" i="52" s="1"/>
  <c r="N54" i="52"/>
  <c r="N51" i="52"/>
  <c r="N55" i="52" s="1"/>
  <c r="J54" i="52"/>
  <c r="J51" i="52"/>
  <c r="J55" i="52" s="1"/>
  <c r="F54" i="52"/>
  <c r="F51" i="52"/>
  <c r="F55" i="52" s="1"/>
  <c r="C55" i="52"/>
  <c r="Y53" i="52"/>
  <c r="U24" i="52"/>
  <c r="U21" i="52"/>
  <c r="U25" i="52" s="1"/>
  <c r="Q24" i="52"/>
  <c r="Q21" i="52"/>
  <c r="Q25" i="52" s="1"/>
  <c r="M21" i="52"/>
  <c r="M25" i="52" s="1"/>
  <c r="M24" i="52"/>
  <c r="I21" i="52"/>
  <c r="I25" i="52" s="1"/>
  <c r="I24" i="52"/>
  <c r="E21" i="52"/>
  <c r="E25" i="52" s="1"/>
  <c r="E24" i="52"/>
  <c r="V24" i="52"/>
  <c r="V21" i="52"/>
  <c r="V25" i="52" s="1"/>
  <c r="R24" i="52"/>
  <c r="R21" i="52"/>
  <c r="R25" i="52" s="1"/>
  <c r="N24" i="52"/>
  <c r="N21" i="52"/>
  <c r="N25" i="52" s="1"/>
  <c r="J24" i="52"/>
  <c r="J21" i="52"/>
  <c r="J25" i="52" s="1"/>
  <c r="F24" i="52"/>
  <c r="F21" i="52"/>
  <c r="F25" i="52" s="1"/>
  <c r="Y23" i="52"/>
  <c r="W51" i="51"/>
  <c r="W55" i="51" s="1"/>
  <c r="W54" i="51"/>
  <c r="S51" i="51"/>
  <c r="S55" i="51" s="1"/>
  <c r="S54" i="51"/>
  <c r="O51" i="51"/>
  <c r="O55" i="51" s="1"/>
  <c r="O54" i="51"/>
  <c r="K51" i="51"/>
  <c r="K55" i="51" s="1"/>
  <c r="K54" i="51"/>
  <c r="G51" i="51"/>
  <c r="G55" i="51" s="1"/>
  <c r="G54" i="51"/>
  <c r="C51" i="51"/>
  <c r="C54" i="51"/>
  <c r="C55" i="51" s="1"/>
  <c r="X54" i="51"/>
  <c r="X51" i="51"/>
  <c r="X55" i="51" s="1"/>
  <c r="T54" i="51"/>
  <c r="T51" i="51"/>
  <c r="T55" i="51" s="1"/>
  <c r="P54" i="51"/>
  <c r="P51" i="51"/>
  <c r="P55" i="51" s="1"/>
  <c r="L54" i="51"/>
  <c r="L51" i="51"/>
  <c r="L55" i="51" s="1"/>
  <c r="H54" i="51"/>
  <c r="H51" i="51"/>
  <c r="H55" i="51" s="1"/>
  <c r="D54" i="51"/>
  <c r="D51" i="51"/>
  <c r="D55" i="51" s="1"/>
  <c r="W24" i="51"/>
  <c r="W21" i="51"/>
  <c r="W25" i="51" s="1"/>
  <c r="S24" i="51"/>
  <c r="S21" i="51"/>
  <c r="S25" i="51" s="1"/>
  <c r="O21" i="51"/>
  <c r="O25" i="51" s="1"/>
  <c r="O24" i="51"/>
  <c r="K21" i="51"/>
  <c r="K25" i="51" s="1"/>
  <c r="K24" i="51"/>
  <c r="G21" i="51"/>
  <c r="G25" i="51" s="1"/>
  <c r="G24" i="51"/>
  <c r="C21" i="51"/>
  <c r="C24" i="51"/>
  <c r="C25" i="51" s="1"/>
  <c r="X24" i="51"/>
  <c r="X21" i="51"/>
  <c r="X25" i="51" s="1"/>
  <c r="T24" i="51"/>
  <c r="T21" i="51"/>
  <c r="T25" i="51" s="1"/>
  <c r="P24" i="51"/>
  <c r="P21" i="51"/>
  <c r="P25" i="51" s="1"/>
  <c r="L24" i="51"/>
  <c r="L21" i="51"/>
  <c r="L25" i="51" s="1"/>
  <c r="H24" i="51"/>
  <c r="H21" i="51"/>
  <c r="H25" i="51" s="1"/>
  <c r="D24" i="51"/>
  <c r="D21" i="51"/>
  <c r="D25" i="51" s="1"/>
  <c r="U51" i="51"/>
  <c r="U55" i="51" s="1"/>
  <c r="U54" i="51"/>
  <c r="Q51" i="51"/>
  <c r="Q55" i="51" s="1"/>
  <c r="Q54" i="51"/>
  <c r="M51" i="51"/>
  <c r="M55" i="51" s="1"/>
  <c r="M54" i="51"/>
  <c r="I51" i="51"/>
  <c r="I55" i="51" s="1"/>
  <c r="I54" i="51"/>
  <c r="E51" i="51"/>
  <c r="E55" i="51" s="1"/>
  <c r="E54" i="51"/>
  <c r="V54" i="51"/>
  <c r="V51" i="51"/>
  <c r="V55" i="51" s="1"/>
  <c r="R54" i="51"/>
  <c r="R51" i="51"/>
  <c r="R55" i="51" s="1"/>
  <c r="N54" i="51"/>
  <c r="N51" i="51"/>
  <c r="N55" i="51" s="1"/>
  <c r="J54" i="51"/>
  <c r="J51" i="51"/>
  <c r="J55" i="51" s="1"/>
  <c r="F54" i="51"/>
  <c r="F51" i="51"/>
  <c r="F55" i="51" s="1"/>
  <c r="Y53" i="51"/>
  <c r="U24" i="51"/>
  <c r="U21" i="51"/>
  <c r="U25" i="51" s="1"/>
  <c r="Q24" i="51"/>
  <c r="Q21" i="51"/>
  <c r="Q25" i="51" s="1"/>
  <c r="M21" i="51"/>
  <c r="M25" i="51" s="1"/>
  <c r="M24" i="51"/>
  <c r="I21" i="51"/>
  <c r="I25" i="51" s="1"/>
  <c r="I24" i="51"/>
  <c r="E21" i="51"/>
  <c r="E25" i="51" s="1"/>
  <c r="E24" i="51"/>
  <c r="V24" i="51"/>
  <c r="V21" i="51"/>
  <c r="V25" i="51" s="1"/>
  <c r="R24" i="51"/>
  <c r="R21" i="51"/>
  <c r="R25" i="51" s="1"/>
  <c r="N24" i="51"/>
  <c r="N21" i="51"/>
  <c r="N25" i="51" s="1"/>
  <c r="J24" i="51"/>
  <c r="J21" i="51"/>
  <c r="J25" i="51" s="1"/>
  <c r="F24" i="51"/>
  <c r="F21" i="51"/>
  <c r="F25" i="51" s="1"/>
  <c r="Y23" i="51"/>
  <c r="U51" i="50"/>
  <c r="U55" i="50" s="1"/>
  <c r="U54" i="50"/>
  <c r="Q51" i="50"/>
  <c r="Q55" i="50" s="1"/>
  <c r="Q54" i="50"/>
  <c r="M51" i="50"/>
  <c r="M55" i="50" s="1"/>
  <c r="M54" i="50"/>
  <c r="I51" i="50"/>
  <c r="I55" i="50" s="1"/>
  <c r="I54" i="50"/>
  <c r="E51" i="50"/>
  <c r="E55" i="50" s="1"/>
  <c r="E54" i="50"/>
  <c r="V54" i="50"/>
  <c r="V51" i="50"/>
  <c r="V55" i="50" s="1"/>
  <c r="R54" i="50"/>
  <c r="R51" i="50"/>
  <c r="R55" i="50" s="1"/>
  <c r="N54" i="50"/>
  <c r="N51" i="50"/>
  <c r="N55" i="50" s="1"/>
  <c r="J54" i="50"/>
  <c r="J51" i="50"/>
  <c r="J55" i="50" s="1"/>
  <c r="F54" i="50"/>
  <c r="F51" i="50"/>
  <c r="F55" i="50" s="1"/>
  <c r="Y53" i="50"/>
  <c r="T24" i="50"/>
  <c r="T21" i="50"/>
  <c r="T25" i="50" s="1"/>
  <c r="P24" i="50"/>
  <c r="P21" i="50"/>
  <c r="P25" i="50" s="1"/>
  <c r="L21" i="50"/>
  <c r="L25" i="50" s="1"/>
  <c r="L24" i="50"/>
  <c r="H21" i="50"/>
  <c r="H25" i="50" s="1"/>
  <c r="H24" i="50"/>
  <c r="D21" i="50"/>
  <c r="D25" i="50" s="1"/>
  <c r="D24" i="50"/>
  <c r="W51" i="50"/>
  <c r="W55" i="50" s="1"/>
  <c r="W54" i="50"/>
  <c r="S51" i="50"/>
  <c r="S55" i="50" s="1"/>
  <c r="S54" i="50"/>
  <c r="O51" i="50"/>
  <c r="O55" i="50" s="1"/>
  <c r="O54" i="50"/>
  <c r="K51" i="50"/>
  <c r="K55" i="50" s="1"/>
  <c r="K54" i="50"/>
  <c r="G51" i="50"/>
  <c r="G55" i="50" s="1"/>
  <c r="G54" i="50"/>
  <c r="C51" i="50"/>
  <c r="C54" i="50"/>
  <c r="C55" i="50" s="1"/>
  <c r="X54" i="50"/>
  <c r="X51" i="50"/>
  <c r="X55" i="50" s="1"/>
  <c r="T54" i="50"/>
  <c r="T51" i="50"/>
  <c r="T55" i="50" s="1"/>
  <c r="P54" i="50"/>
  <c r="P51" i="50"/>
  <c r="P55" i="50" s="1"/>
  <c r="L54" i="50"/>
  <c r="L51" i="50"/>
  <c r="L55" i="50" s="1"/>
  <c r="H54" i="50"/>
  <c r="H51" i="50"/>
  <c r="H55" i="50" s="1"/>
  <c r="D54" i="50"/>
  <c r="D51" i="50"/>
  <c r="D55" i="50" s="1"/>
  <c r="V24" i="50"/>
  <c r="V21" i="50"/>
  <c r="V25" i="50" s="1"/>
  <c r="R24" i="50"/>
  <c r="R21" i="50"/>
  <c r="R25" i="50" s="1"/>
  <c r="N21" i="50"/>
  <c r="N25" i="50" s="1"/>
  <c r="N24" i="50"/>
  <c r="J21" i="50"/>
  <c r="J25" i="50" s="1"/>
  <c r="J24" i="50"/>
  <c r="F21" i="50"/>
  <c r="F25" i="50" s="1"/>
  <c r="F24" i="50"/>
  <c r="W24" i="50"/>
  <c r="W21" i="50"/>
  <c r="W25" i="50" s="1"/>
  <c r="S24" i="50"/>
  <c r="S21" i="50"/>
  <c r="S25" i="50" s="1"/>
  <c r="O24" i="50"/>
  <c r="O21" i="50"/>
  <c r="O25" i="50" s="1"/>
  <c r="K24" i="50"/>
  <c r="K21" i="50"/>
  <c r="K25" i="50" s="1"/>
  <c r="G24" i="50"/>
  <c r="G21" i="50"/>
  <c r="G25" i="50" s="1"/>
  <c r="C24" i="50"/>
  <c r="C21" i="50"/>
  <c r="X21" i="50"/>
  <c r="X25" i="50" s="1"/>
  <c r="Y23" i="50"/>
  <c r="U24" i="50"/>
  <c r="U21" i="50"/>
  <c r="U25" i="50" s="1"/>
  <c r="Q24" i="50"/>
  <c r="Q21" i="50"/>
  <c r="Q25" i="50" s="1"/>
  <c r="M24" i="50"/>
  <c r="M21" i="50"/>
  <c r="M25" i="50" s="1"/>
  <c r="I24" i="50"/>
  <c r="I21" i="50"/>
  <c r="I25" i="50" s="1"/>
  <c r="E24" i="50"/>
  <c r="E21" i="50"/>
  <c r="E25" i="50" s="1"/>
  <c r="X49" i="46"/>
  <c r="W49" i="46"/>
  <c r="V49" i="46"/>
  <c r="U49" i="46"/>
  <c r="T49" i="46"/>
  <c r="S49" i="46"/>
  <c r="R49" i="46"/>
  <c r="Q49" i="46"/>
  <c r="P49" i="46"/>
  <c r="O49" i="46"/>
  <c r="N49" i="46"/>
  <c r="M49" i="46"/>
  <c r="L49" i="46"/>
  <c r="K49" i="46"/>
  <c r="J49" i="46"/>
  <c r="I49" i="46"/>
  <c r="H49" i="46"/>
  <c r="G49" i="46"/>
  <c r="F49" i="46"/>
  <c r="E49" i="46"/>
  <c r="D49" i="46"/>
  <c r="C49" i="46"/>
  <c r="A49" i="46"/>
  <c r="R50" i="46" s="1"/>
  <c r="X47" i="46"/>
  <c r="W47" i="46"/>
  <c r="V47" i="46"/>
  <c r="U47" i="46"/>
  <c r="T47" i="46"/>
  <c r="S47" i="46"/>
  <c r="R47" i="46"/>
  <c r="Q47" i="46"/>
  <c r="P47" i="46"/>
  <c r="O47" i="46"/>
  <c r="N47" i="46"/>
  <c r="M47" i="46"/>
  <c r="L47" i="46"/>
  <c r="K47" i="46"/>
  <c r="J47" i="46"/>
  <c r="I47" i="46"/>
  <c r="H47" i="46"/>
  <c r="G47" i="46"/>
  <c r="F47" i="46"/>
  <c r="E47" i="46"/>
  <c r="D47" i="46"/>
  <c r="C47" i="46"/>
  <c r="A47" i="46"/>
  <c r="A53" i="46" s="1"/>
  <c r="X19" i="46"/>
  <c r="W19" i="46"/>
  <c r="V19" i="46"/>
  <c r="U19" i="46"/>
  <c r="T19" i="46"/>
  <c r="S19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E19" i="46"/>
  <c r="D19" i="46"/>
  <c r="C19" i="46"/>
  <c r="A19" i="46"/>
  <c r="X20" i="46" s="1"/>
  <c r="X17" i="46"/>
  <c r="W17" i="46"/>
  <c r="V17" i="46"/>
  <c r="U17" i="46"/>
  <c r="T17" i="46"/>
  <c r="S17" i="46"/>
  <c r="R17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E17" i="46"/>
  <c r="D17" i="46"/>
  <c r="C17" i="46"/>
  <c r="A17" i="46"/>
  <c r="R18" i="46" s="1"/>
  <c r="R23" i="46" s="1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A49" i="45"/>
  <c r="R50" i="45" s="1"/>
  <c r="X47" i="45"/>
  <c r="W47" i="45"/>
  <c r="V47" i="45"/>
  <c r="U47" i="45"/>
  <c r="T47" i="45"/>
  <c r="S47" i="45"/>
  <c r="R47" i="45"/>
  <c r="Q47" i="45"/>
  <c r="P47" i="45"/>
  <c r="O47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A47" i="45"/>
  <c r="X19" i="45"/>
  <c r="W19" i="45"/>
  <c r="V19" i="45"/>
  <c r="U19" i="45"/>
  <c r="T19" i="45"/>
  <c r="S19" i="45"/>
  <c r="R19" i="45"/>
  <c r="Q19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A19" i="45"/>
  <c r="V20" i="45" s="1"/>
  <c r="X17" i="45"/>
  <c r="W17" i="45"/>
  <c r="V17" i="45"/>
  <c r="U17" i="45"/>
  <c r="T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7" i="45"/>
  <c r="E17" i="45"/>
  <c r="D17" i="45"/>
  <c r="C17" i="45"/>
  <c r="A17" i="45"/>
  <c r="X49" i="44"/>
  <c r="W49" i="44"/>
  <c r="V49" i="44"/>
  <c r="U49" i="44"/>
  <c r="T49" i="44"/>
  <c r="S49" i="44"/>
  <c r="R49" i="44"/>
  <c r="Q49" i="44"/>
  <c r="P49" i="44"/>
  <c r="O49" i="44"/>
  <c r="N49" i="44"/>
  <c r="M49" i="44"/>
  <c r="L49" i="44"/>
  <c r="K49" i="44"/>
  <c r="J49" i="44"/>
  <c r="I49" i="44"/>
  <c r="H49" i="44"/>
  <c r="G49" i="44"/>
  <c r="F49" i="44"/>
  <c r="E49" i="44"/>
  <c r="D49" i="44"/>
  <c r="C49" i="44"/>
  <c r="A49" i="44"/>
  <c r="X47" i="44"/>
  <c r="W47" i="44"/>
  <c r="V47" i="44"/>
  <c r="U47" i="44"/>
  <c r="T47" i="44"/>
  <c r="S47" i="44"/>
  <c r="R47" i="44"/>
  <c r="Q47" i="44"/>
  <c r="P47" i="44"/>
  <c r="O47" i="44"/>
  <c r="N47" i="44"/>
  <c r="M47" i="44"/>
  <c r="L47" i="44"/>
  <c r="K47" i="44"/>
  <c r="J47" i="44"/>
  <c r="I47" i="44"/>
  <c r="H47" i="44"/>
  <c r="G47" i="44"/>
  <c r="F47" i="44"/>
  <c r="E47" i="44"/>
  <c r="D47" i="44"/>
  <c r="C47" i="44"/>
  <c r="A47" i="44"/>
  <c r="X19" i="44"/>
  <c r="W19" i="44"/>
  <c r="V19" i="44"/>
  <c r="U19" i="44"/>
  <c r="T19" i="44"/>
  <c r="S19" i="44"/>
  <c r="R19" i="44"/>
  <c r="Q19" i="44"/>
  <c r="P19" i="44"/>
  <c r="O19" i="44"/>
  <c r="N19" i="44"/>
  <c r="M19" i="44"/>
  <c r="L19" i="44"/>
  <c r="K19" i="44"/>
  <c r="J19" i="44"/>
  <c r="I19" i="44"/>
  <c r="H19" i="44"/>
  <c r="G19" i="44"/>
  <c r="F19" i="44"/>
  <c r="E19" i="44"/>
  <c r="D19" i="44"/>
  <c r="C19" i="44"/>
  <c r="A19" i="44"/>
  <c r="X20" i="44" s="1"/>
  <c r="X17" i="44"/>
  <c r="W17" i="44"/>
  <c r="V17" i="44"/>
  <c r="U17" i="44"/>
  <c r="T17" i="44"/>
  <c r="S17" i="44"/>
  <c r="R17" i="44"/>
  <c r="Q17" i="44"/>
  <c r="P17" i="44"/>
  <c r="O17" i="44"/>
  <c r="N17" i="44"/>
  <c r="M17" i="44"/>
  <c r="L17" i="44"/>
  <c r="K17" i="44"/>
  <c r="J17" i="44"/>
  <c r="I17" i="44"/>
  <c r="H17" i="44"/>
  <c r="G17" i="44"/>
  <c r="F17" i="44"/>
  <c r="E17" i="44"/>
  <c r="D17" i="44"/>
  <c r="C17" i="44"/>
  <c r="A17" i="44"/>
  <c r="X18" i="44" s="1"/>
  <c r="X23" i="44" s="1"/>
  <c r="X49" i="43"/>
  <c r="W49" i="43"/>
  <c r="V49" i="43"/>
  <c r="U49" i="43"/>
  <c r="T49" i="43"/>
  <c r="S49" i="43"/>
  <c r="R49" i="43"/>
  <c r="Q49" i="43"/>
  <c r="P49" i="43"/>
  <c r="O49" i="43"/>
  <c r="N49" i="43"/>
  <c r="M49" i="43"/>
  <c r="L49" i="43"/>
  <c r="K49" i="43"/>
  <c r="J49" i="43"/>
  <c r="I49" i="43"/>
  <c r="H49" i="43"/>
  <c r="G49" i="43"/>
  <c r="F49" i="43"/>
  <c r="E49" i="43"/>
  <c r="D49" i="43"/>
  <c r="C49" i="43"/>
  <c r="A49" i="43"/>
  <c r="X47" i="43"/>
  <c r="W47" i="43"/>
  <c r="V47" i="43"/>
  <c r="U47" i="43"/>
  <c r="T47" i="43"/>
  <c r="S47" i="43"/>
  <c r="R47" i="43"/>
  <c r="Q47" i="43"/>
  <c r="P47" i="43"/>
  <c r="O47" i="43"/>
  <c r="N47" i="43"/>
  <c r="M47" i="43"/>
  <c r="L47" i="43"/>
  <c r="K47" i="43"/>
  <c r="J47" i="43"/>
  <c r="I47" i="43"/>
  <c r="H47" i="43"/>
  <c r="G47" i="43"/>
  <c r="F47" i="43"/>
  <c r="E47" i="43"/>
  <c r="D47" i="43"/>
  <c r="C47" i="43"/>
  <c r="A47" i="43"/>
  <c r="A53" i="43" s="1"/>
  <c r="X19" i="43"/>
  <c r="W19" i="43"/>
  <c r="V19" i="43"/>
  <c r="U19" i="43"/>
  <c r="T19" i="43"/>
  <c r="S19" i="43"/>
  <c r="R19" i="43"/>
  <c r="Q19" i="43"/>
  <c r="P19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A19" i="43"/>
  <c r="T20" i="43" s="1"/>
  <c r="X17" i="43"/>
  <c r="W17" i="43"/>
  <c r="V17" i="43"/>
  <c r="U17" i="43"/>
  <c r="T17" i="43"/>
  <c r="S17" i="43"/>
  <c r="R17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A17" i="43"/>
  <c r="N18" i="43" s="1"/>
  <c r="N23" i="43" s="1"/>
  <c r="X49" i="42"/>
  <c r="W49" i="42"/>
  <c r="V49" i="42"/>
  <c r="U49" i="42"/>
  <c r="T49" i="42"/>
  <c r="S49" i="42"/>
  <c r="R49" i="42"/>
  <c r="Q49" i="42"/>
  <c r="P49" i="42"/>
  <c r="O49" i="42"/>
  <c r="N49" i="42"/>
  <c r="M49" i="42"/>
  <c r="L49" i="42"/>
  <c r="K49" i="42"/>
  <c r="J49" i="42"/>
  <c r="I49" i="42"/>
  <c r="H49" i="42"/>
  <c r="G49" i="42"/>
  <c r="F49" i="42"/>
  <c r="E49" i="42"/>
  <c r="D49" i="42"/>
  <c r="C49" i="42"/>
  <c r="A49" i="42"/>
  <c r="T50" i="42" s="1"/>
  <c r="X47" i="42"/>
  <c r="W47" i="42"/>
  <c r="V47" i="42"/>
  <c r="U47" i="42"/>
  <c r="T47" i="42"/>
  <c r="S47" i="42"/>
  <c r="R47" i="42"/>
  <c r="Q47" i="42"/>
  <c r="P47" i="42"/>
  <c r="O47" i="42"/>
  <c r="N47" i="42"/>
  <c r="M47" i="42"/>
  <c r="L47" i="42"/>
  <c r="K47" i="42"/>
  <c r="J47" i="42"/>
  <c r="I47" i="42"/>
  <c r="H47" i="42"/>
  <c r="G47" i="42"/>
  <c r="F47" i="42"/>
  <c r="E47" i="42"/>
  <c r="D47" i="42"/>
  <c r="C47" i="42"/>
  <c r="A47" i="42"/>
  <c r="A53" i="42" s="1"/>
  <c r="X19" i="42"/>
  <c r="W19" i="42"/>
  <c r="V19" i="42"/>
  <c r="U19" i="42"/>
  <c r="T19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A19" i="42"/>
  <c r="X17" i="42"/>
  <c r="W17" i="42"/>
  <c r="V17" i="42"/>
  <c r="U17" i="42"/>
  <c r="T17" i="42"/>
  <c r="S17" i="42"/>
  <c r="R17" i="42"/>
  <c r="Q17" i="42"/>
  <c r="P17" i="42"/>
  <c r="O17" i="42"/>
  <c r="N17" i="42"/>
  <c r="M17" i="42"/>
  <c r="L17" i="42"/>
  <c r="K17" i="42"/>
  <c r="J17" i="42"/>
  <c r="I17" i="42"/>
  <c r="H17" i="42"/>
  <c r="G17" i="42"/>
  <c r="F17" i="42"/>
  <c r="E17" i="42"/>
  <c r="D17" i="42"/>
  <c r="C17" i="42"/>
  <c r="A17" i="42"/>
  <c r="A23" i="42" s="1"/>
  <c r="X20" i="42" l="1"/>
  <c r="X21" i="42" s="1"/>
  <c r="X25" i="42" s="1"/>
  <c r="P20" i="42"/>
  <c r="M50" i="42"/>
  <c r="M54" i="42" s="1"/>
  <c r="I20" i="43"/>
  <c r="I24" i="43" s="1"/>
  <c r="K20" i="43"/>
  <c r="K24" i="43" s="1"/>
  <c r="O20" i="43"/>
  <c r="U20" i="43"/>
  <c r="U24" i="43" s="1"/>
  <c r="E20" i="44"/>
  <c r="E24" i="44" s="1"/>
  <c r="G20" i="44"/>
  <c r="G24" i="44" s="1"/>
  <c r="K20" i="44"/>
  <c r="A23" i="45"/>
  <c r="G18" i="45"/>
  <c r="L18" i="42"/>
  <c r="L23" i="42" s="1"/>
  <c r="S48" i="44"/>
  <c r="S53" i="44" s="1"/>
  <c r="G48" i="44"/>
  <c r="Q18" i="42"/>
  <c r="Q23" i="42" s="1"/>
  <c r="V18" i="42"/>
  <c r="V23" i="42" s="1"/>
  <c r="C20" i="42"/>
  <c r="C24" i="42" s="1"/>
  <c r="G20" i="42"/>
  <c r="M20" i="42"/>
  <c r="M24" i="42" s="1"/>
  <c r="Q20" i="42"/>
  <c r="Q24" i="42" s="1"/>
  <c r="W20" i="42"/>
  <c r="W24" i="42" s="1"/>
  <c r="A24" i="42"/>
  <c r="C48" i="42"/>
  <c r="C53" i="42" s="1"/>
  <c r="E48" i="42"/>
  <c r="E53" i="42" s="1"/>
  <c r="G48" i="42"/>
  <c r="G53" i="42" s="1"/>
  <c r="I48" i="42"/>
  <c r="I53" i="42" s="1"/>
  <c r="K48" i="42"/>
  <c r="K53" i="42" s="1"/>
  <c r="M48" i="42"/>
  <c r="M53" i="42" s="1"/>
  <c r="O48" i="42"/>
  <c r="O53" i="42" s="1"/>
  <c r="D20" i="43"/>
  <c r="C48" i="43"/>
  <c r="C53" i="43" s="1"/>
  <c r="E48" i="43"/>
  <c r="E53" i="43" s="1"/>
  <c r="K48" i="43"/>
  <c r="K53" i="43" s="1"/>
  <c r="M48" i="43"/>
  <c r="M53" i="43" s="1"/>
  <c r="C48" i="44"/>
  <c r="C53" i="44" s="1"/>
  <c r="E48" i="44"/>
  <c r="E53" i="44" s="1"/>
  <c r="C18" i="45"/>
  <c r="C23" i="45" s="1"/>
  <c r="C48" i="46"/>
  <c r="C53" i="46" s="1"/>
  <c r="E48" i="46"/>
  <c r="E53" i="46" s="1"/>
  <c r="G48" i="46"/>
  <c r="G53" i="46" s="1"/>
  <c r="S48" i="45"/>
  <c r="S53" i="45" s="1"/>
  <c r="Y24" i="50"/>
  <c r="Y24" i="52"/>
  <c r="Y54" i="52"/>
  <c r="Y25" i="52"/>
  <c r="Y55" i="52"/>
  <c r="Y24" i="51"/>
  <c r="Y54" i="51"/>
  <c r="Y25" i="51"/>
  <c r="Y55" i="51"/>
  <c r="Y55" i="50"/>
  <c r="C25" i="50"/>
  <c r="Y25" i="50" s="1"/>
  <c r="Y54" i="50"/>
  <c r="S48" i="42"/>
  <c r="S53" i="42" s="1"/>
  <c r="W48" i="42"/>
  <c r="W53" i="42" s="1"/>
  <c r="F48" i="42"/>
  <c r="F53" i="42" s="1"/>
  <c r="N48" i="42"/>
  <c r="N53" i="42" s="1"/>
  <c r="R48" i="42"/>
  <c r="R53" i="42" s="1"/>
  <c r="V48" i="42"/>
  <c r="V53" i="42" s="1"/>
  <c r="L50" i="42"/>
  <c r="L54" i="42" s="1"/>
  <c r="R50" i="42"/>
  <c r="R54" i="42" s="1"/>
  <c r="Q48" i="43"/>
  <c r="Q53" i="43" s="1"/>
  <c r="U48" i="43"/>
  <c r="U53" i="43" s="1"/>
  <c r="F48" i="43"/>
  <c r="F53" i="43" s="1"/>
  <c r="I48" i="43"/>
  <c r="I53" i="43" s="1"/>
  <c r="O48" i="43"/>
  <c r="O53" i="43" s="1"/>
  <c r="S48" i="43"/>
  <c r="S53" i="43" s="1"/>
  <c r="W48" i="43"/>
  <c r="W53" i="43" s="1"/>
  <c r="W20" i="44"/>
  <c r="W24" i="44" s="1"/>
  <c r="L20" i="44"/>
  <c r="L24" i="44" s="1"/>
  <c r="Q20" i="44"/>
  <c r="Q24" i="44" s="1"/>
  <c r="A24" i="44"/>
  <c r="I48" i="44"/>
  <c r="I53" i="44" s="1"/>
  <c r="K48" i="44"/>
  <c r="K53" i="44" s="1"/>
  <c r="M48" i="44"/>
  <c r="M53" i="44" s="1"/>
  <c r="Q48" i="44"/>
  <c r="Q53" i="44" s="1"/>
  <c r="U48" i="44"/>
  <c r="U53" i="44" s="1"/>
  <c r="W48" i="44"/>
  <c r="W53" i="44" s="1"/>
  <c r="F48" i="44"/>
  <c r="F53" i="44" s="1"/>
  <c r="O48" i="44"/>
  <c r="O53" i="44" s="1"/>
  <c r="E18" i="45"/>
  <c r="E23" i="45" s="1"/>
  <c r="G23" i="45"/>
  <c r="I18" i="45"/>
  <c r="I23" i="45" s="1"/>
  <c r="M18" i="45"/>
  <c r="M23" i="45" s="1"/>
  <c r="Q18" i="45"/>
  <c r="Q23" i="45" s="1"/>
  <c r="U18" i="45"/>
  <c r="U23" i="45" s="1"/>
  <c r="J18" i="45"/>
  <c r="J23" i="45" s="1"/>
  <c r="N18" i="45"/>
  <c r="N23" i="45" s="1"/>
  <c r="R18" i="45"/>
  <c r="R23" i="45" s="1"/>
  <c r="V18" i="45"/>
  <c r="V23" i="45" s="1"/>
  <c r="N20" i="45"/>
  <c r="F20" i="45"/>
  <c r="F24" i="45" s="1"/>
  <c r="J20" i="45"/>
  <c r="J24" i="45" s="1"/>
  <c r="Q20" i="45"/>
  <c r="Q24" i="45" s="1"/>
  <c r="U20" i="45"/>
  <c r="C48" i="45"/>
  <c r="C53" i="45" s="1"/>
  <c r="H48" i="45"/>
  <c r="H53" i="45" s="1"/>
  <c r="P48" i="45"/>
  <c r="P53" i="45" s="1"/>
  <c r="X48" i="45"/>
  <c r="X53" i="45" s="1"/>
  <c r="E50" i="45"/>
  <c r="G50" i="45"/>
  <c r="I50" i="45"/>
  <c r="I54" i="45" s="1"/>
  <c r="M50" i="45"/>
  <c r="M54" i="45" s="1"/>
  <c r="Q50" i="45"/>
  <c r="Q54" i="45" s="1"/>
  <c r="U50" i="45"/>
  <c r="U54" i="45" s="1"/>
  <c r="C50" i="45"/>
  <c r="C54" i="45" s="1"/>
  <c r="N50" i="45"/>
  <c r="N54" i="45" s="1"/>
  <c r="F18" i="42"/>
  <c r="F23" i="42" s="1"/>
  <c r="H18" i="42"/>
  <c r="H23" i="42" s="1"/>
  <c r="X18" i="42"/>
  <c r="X23" i="42" s="1"/>
  <c r="M18" i="42"/>
  <c r="M23" i="42" s="1"/>
  <c r="R18" i="42"/>
  <c r="R23" i="42" s="1"/>
  <c r="L20" i="42"/>
  <c r="L24" i="42" s="1"/>
  <c r="H20" i="42"/>
  <c r="S20" i="42"/>
  <c r="J48" i="42"/>
  <c r="J53" i="42" s="1"/>
  <c r="Q48" i="42"/>
  <c r="Q53" i="42" s="1"/>
  <c r="U48" i="42"/>
  <c r="U53" i="42" s="1"/>
  <c r="F50" i="42"/>
  <c r="F54" i="42" s="1"/>
  <c r="H50" i="42"/>
  <c r="X50" i="42"/>
  <c r="Q50" i="42"/>
  <c r="Q54" i="42" s="1"/>
  <c r="V50" i="42"/>
  <c r="V54" i="42" s="1"/>
  <c r="J48" i="43"/>
  <c r="J53" i="43" s="1"/>
  <c r="G53" i="43"/>
  <c r="N48" i="43"/>
  <c r="N53" i="43" s="1"/>
  <c r="R48" i="43"/>
  <c r="R53" i="43" s="1"/>
  <c r="V48" i="43"/>
  <c r="V53" i="43" s="1"/>
  <c r="P20" i="44"/>
  <c r="P24" i="44" s="1"/>
  <c r="U20" i="44"/>
  <c r="U24" i="44" s="1"/>
  <c r="A53" i="44"/>
  <c r="G53" i="44"/>
  <c r="J48" i="44"/>
  <c r="J53" i="44" s="1"/>
  <c r="N48" i="44"/>
  <c r="N53" i="44" s="1"/>
  <c r="R48" i="44"/>
  <c r="R53" i="44" s="1"/>
  <c r="V48" i="44"/>
  <c r="V53" i="44" s="1"/>
  <c r="F18" i="45"/>
  <c r="F23" i="45" s="1"/>
  <c r="K18" i="45"/>
  <c r="K23" i="45" s="1"/>
  <c r="O18" i="45"/>
  <c r="O23" i="45" s="1"/>
  <c r="S18" i="45"/>
  <c r="S23" i="45" s="1"/>
  <c r="W18" i="45"/>
  <c r="W23" i="45" s="1"/>
  <c r="E20" i="45"/>
  <c r="I20" i="45"/>
  <c r="I24" i="45" s="1"/>
  <c r="M20" i="45"/>
  <c r="M21" i="45" s="1"/>
  <c r="M25" i="45" s="1"/>
  <c r="R20" i="45"/>
  <c r="R24" i="45" s="1"/>
  <c r="K48" i="45"/>
  <c r="K53" i="45" s="1"/>
  <c r="X50" i="45"/>
  <c r="X54" i="45" s="1"/>
  <c r="A54" i="45"/>
  <c r="V50" i="45"/>
  <c r="W50" i="45"/>
  <c r="W54" i="45" s="1"/>
  <c r="F50" i="45"/>
  <c r="J50" i="45"/>
  <c r="J54" i="45" s="1"/>
  <c r="K50" i="45"/>
  <c r="K54" i="45" s="1"/>
  <c r="O50" i="45"/>
  <c r="O54" i="45" s="1"/>
  <c r="S50" i="45"/>
  <c r="S54" i="45" s="1"/>
  <c r="I18" i="46"/>
  <c r="I23" i="46" s="1"/>
  <c r="M18" i="46"/>
  <c r="M23" i="46" s="1"/>
  <c r="N18" i="46"/>
  <c r="N23" i="46" s="1"/>
  <c r="S20" i="46"/>
  <c r="S24" i="46" s="1"/>
  <c r="A23" i="46"/>
  <c r="I48" i="46"/>
  <c r="I53" i="46" s="1"/>
  <c r="K48" i="46"/>
  <c r="K53" i="46" s="1"/>
  <c r="M48" i="46"/>
  <c r="M53" i="46" s="1"/>
  <c r="Q48" i="46"/>
  <c r="Q53" i="46" s="1"/>
  <c r="U48" i="46"/>
  <c r="U53" i="46" s="1"/>
  <c r="W48" i="46"/>
  <c r="W53" i="46" s="1"/>
  <c r="F48" i="46"/>
  <c r="F53" i="46" s="1"/>
  <c r="N48" i="46"/>
  <c r="N53" i="46" s="1"/>
  <c r="R48" i="46"/>
  <c r="R53" i="46" s="1"/>
  <c r="V48" i="46"/>
  <c r="V53" i="46" s="1"/>
  <c r="D18" i="46"/>
  <c r="D23" i="46" s="1"/>
  <c r="H18" i="46"/>
  <c r="H23" i="46" s="1"/>
  <c r="T18" i="46"/>
  <c r="T23" i="46" s="1"/>
  <c r="X18" i="46"/>
  <c r="X23" i="46" s="1"/>
  <c r="C20" i="46"/>
  <c r="C24" i="46" s="1"/>
  <c r="M20" i="46"/>
  <c r="M21" i="46" s="1"/>
  <c r="M25" i="46" s="1"/>
  <c r="H20" i="46"/>
  <c r="H24" i="46" s="1"/>
  <c r="J48" i="46"/>
  <c r="J53" i="46" s="1"/>
  <c r="O48" i="46"/>
  <c r="O53" i="46" s="1"/>
  <c r="S48" i="46"/>
  <c r="S53" i="46" s="1"/>
  <c r="R54" i="46"/>
  <c r="M24" i="46"/>
  <c r="X21" i="46"/>
  <c r="X25" i="46" s="1"/>
  <c r="F50" i="46"/>
  <c r="V50" i="46"/>
  <c r="V20" i="46"/>
  <c r="R20" i="46"/>
  <c r="N20" i="46"/>
  <c r="J20" i="46"/>
  <c r="F20" i="46"/>
  <c r="D20" i="46"/>
  <c r="O20" i="46"/>
  <c r="P50" i="46"/>
  <c r="W18" i="46"/>
  <c r="W23" i="46" s="1"/>
  <c r="S18" i="46"/>
  <c r="S23" i="46" s="1"/>
  <c r="O18" i="46"/>
  <c r="O23" i="46" s="1"/>
  <c r="K18" i="46"/>
  <c r="K23" i="46" s="1"/>
  <c r="G18" i="46"/>
  <c r="G23" i="46" s="1"/>
  <c r="C18" i="46"/>
  <c r="C23" i="46" s="1"/>
  <c r="E18" i="46"/>
  <c r="E23" i="46" s="1"/>
  <c r="J18" i="46"/>
  <c r="J23" i="46" s="1"/>
  <c r="P18" i="46"/>
  <c r="P23" i="46" s="1"/>
  <c r="U18" i="46"/>
  <c r="U23" i="46" s="1"/>
  <c r="E20" i="46"/>
  <c r="K20" i="46"/>
  <c r="P20" i="46"/>
  <c r="U20" i="46"/>
  <c r="J50" i="46"/>
  <c r="X24" i="46"/>
  <c r="U50" i="46"/>
  <c r="Q50" i="46"/>
  <c r="M50" i="46"/>
  <c r="I50" i="46"/>
  <c r="E50" i="46"/>
  <c r="A54" i="46"/>
  <c r="W50" i="46"/>
  <c r="S50" i="46"/>
  <c r="O50" i="46"/>
  <c r="K50" i="46"/>
  <c r="G50" i="46"/>
  <c r="C50" i="46"/>
  <c r="N50" i="46"/>
  <c r="I20" i="46"/>
  <c r="T20" i="46"/>
  <c r="A24" i="46"/>
  <c r="H50" i="46"/>
  <c r="X50" i="46"/>
  <c r="F18" i="46"/>
  <c r="F23" i="46" s="1"/>
  <c r="L18" i="46"/>
  <c r="L23" i="46" s="1"/>
  <c r="Q18" i="46"/>
  <c r="Q23" i="46" s="1"/>
  <c r="V18" i="46"/>
  <c r="V23" i="46" s="1"/>
  <c r="G20" i="46"/>
  <c r="L20" i="46"/>
  <c r="Q20" i="46"/>
  <c r="W20" i="46"/>
  <c r="D50" i="46"/>
  <c r="L50" i="46"/>
  <c r="T50" i="46"/>
  <c r="D48" i="46"/>
  <c r="D53" i="46" s="1"/>
  <c r="H48" i="46"/>
  <c r="H53" i="46" s="1"/>
  <c r="L48" i="46"/>
  <c r="L53" i="46" s="1"/>
  <c r="P48" i="46"/>
  <c r="P53" i="46" s="1"/>
  <c r="T48" i="46"/>
  <c r="T53" i="46" s="1"/>
  <c r="X48" i="46"/>
  <c r="X53" i="46" s="1"/>
  <c r="F54" i="45"/>
  <c r="V54" i="45"/>
  <c r="X20" i="45"/>
  <c r="N24" i="45"/>
  <c r="V24" i="45"/>
  <c r="V48" i="45"/>
  <c r="V53" i="45" s="1"/>
  <c r="R48" i="45"/>
  <c r="R53" i="45" s="1"/>
  <c r="N48" i="45"/>
  <c r="N53" i="45" s="1"/>
  <c r="J48" i="45"/>
  <c r="J53" i="45" s="1"/>
  <c r="F48" i="45"/>
  <c r="F53" i="45" s="1"/>
  <c r="U48" i="45"/>
  <c r="U53" i="45" s="1"/>
  <c r="Q48" i="45"/>
  <c r="Q53" i="45" s="1"/>
  <c r="M48" i="45"/>
  <c r="M53" i="45" s="1"/>
  <c r="M55" i="45" s="1"/>
  <c r="I48" i="45"/>
  <c r="I53" i="45" s="1"/>
  <c r="E48" i="45"/>
  <c r="E53" i="45" s="1"/>
  <c r="D48" i="45"/>
  <c r="D53" i="45" s="1"/>
  <c r="L48" i="45"/>
  <c r="L53" i="45" s="1"/>
  <c r="T48" i="45"/>
  <c r="T53" i="45" s="1"/>
  <c r="G54" i="45"/>
  <c r="I51" i="45"/>
  <c r="A53" i="45"/>
  <c r="E54" i="45"/>
  <c r="I21" i="45"/>
  <c r="I25" i="45" s="1"/>
  <c r="G48" i="45"/>
  <c r="G53" i="45" s="1"/>
  <c r="G55" i="45" s="1"/>
  <c r="O48" i="45"/>
  <c r="O53" i="45" s="1"/>
  <c r="W48" i="45"/>
  <c r="W53" i="45" s="1"/>
  <c r="R54" i="45"/>
  <c r="J21" i="45"/>
  <c r="J25" i="45" s="1"/>
  <c r="R21" i="45"/>
  <c r="R25" i="45" s="1"/>
  <c r="E24" i="45"/>
  <c r="U24" i="45"/>
  <c r="K51" i="45"/>
  <c r="S51" i="45"/>
  <c r="D18" i="45"/>
  <c r="D23" i="45" s="1"/>
  <c r="H18" i="45"/>
  <c r="H23" i="45" s="1"/>
  <c r="L18" i="45"/>
  <c r="L23" i="45" s="1"/>
  <c r="P18" i="45"/>
  <c r="P23" i="45" s="1"/>
  <c r="T18" i="45"/>
  <c r="T23" i="45" s="1"/>
  <c r="X18" i="45"/>
  <c r="X23" i="45" s="1"/>
  <c r="C20" i="45"/>
  <c r="G20" i="45"/>
  <c r="K20" i="45"/>
  <c r="O20" i="45"/>
  <c r="S20" i="45"/>
  <c r="W20" i="45"/>
  <c r="A24" i="45"/>
  <c r="D50" i="45"/>
  <c r="H50" i="45"/>
  <c r="L50" i="45"/>
  <c r="P50" i="45"/>
  <c r="T50" i="45"/>
  <c r="D20" i="45"/>
  <c r="H20" i="45"/>
  <c r="L20" i="45"/>
  <c r="P20" i="45"/>
  <c r="T20" i="45"/>
  <c r="K24" i="44"/>
  <c r="X21" i="44"/>
  <c r="X25" i="44" s="1"/>
  <c r="X24" i="44"/>
  <c r="E18" i="44"/>
  <c r="E23" i="44" s="1"/>
  <c r="P18" i="44"/>
  <c r="P23" i="44" s="1"/>
  <c r="U50" i="44"/>
  <c r="Q50" i="44"/>
  <c r="M50" i="44"/>
  <c r="I50" i="44"/>
  <c r="E50" i="44"/>
  <c r="A54" i="44"/>
  <c r="W50" i="44"/>
  <c r="S50" i="44"/>
  <c r="O50" i="44"/>
  <c r="K50" i="44"/>
  <c r="G50" i="44"/>
  <c r="C50" i="44"/>
  <c r="N50" i="44"/>
  <c r="L18" i="44"/>
  <c r="L23" i="44" s="1"/>
  <c r="V18" i="44"/>
  <c r="V23" i="44" s="1"/>
  <c r="P50" i="44"/>
  <c r="H18" i="44"/>
  <c r="H23" i="44" s="1"/>
  <c r="M18" i="44"/>
  <c r="M23" i="44" s="1"/>
  <c r="R18" i="44"/>
  <c r="R23" i="44" s="1"/>
  <c r="C20" i="44"/>
  <c r="H20" i="44"/>
  <c r="M20" i="44"/>
  <c r="S20" i="44"/>
  <c r="J50" i="44"/>
  <c r="R50" i="44"/>
  <c r="W18" i="44"/>
  <c r="W23" i="44" s="1"/>
  <c r="S18" i="44"/>
  <c r="S23" i="44" s="1"/>
  <c r="O18" i="44"/>
  <c r="O23" i="44" s="1"/>
  <c r="K18" i="44"/>
  <c r="K23" i="44" s="1"/>
  <c r="G18" i="44"/>
  <c r="G23" i="44" s="1"/>
  <c r="C18" i="44"/>
  <c r="C23" i="44" s="1"/>
  <c r="J18" i="44"/>
  <c r="J23" i="44" s="1"/>
  <c r="U18" i="44"/>
  <c r="U23" i="44" s="1"/>
  <c r="F50" i="44"/>
  <c r="V50" i="44"/>
  <c r="F18" i="44"/>
  <c r="F23" i="44" s="1"/>
  <c r="Q18" i="44"/>
  <c r="Q23" i="44" s="1"/>
  <c r="H50" i="44"/>
  <c r="X50" i="44"/>
  <c r="D18" i="44"/>
  <c r="D23" i="44" s="1"/>
  <c r="I18" i="44"/>
  <c r="I23" i="44" s="1"/>
  <c r="N18" i="44"/>
  <c r="N23" i="44" s="1"/>
  <c r="T18" i="44"/>
  <c r="T23" i="44" s="1"/>
  <c r="V20" i="44"/>
  <c r="R20" i="44"/>
  <c r="N20" i="44"/>
  <c r="J20" i="44"/>
  <c r="F20" i="44"/>
  <c r="D20" i="44"/>
  <c r="I20" i="44"/>
  <c r="O20" i="44"/>
  <c r="T20" i="44"/>
  <c r="A23" i="44"/>
  <c r="D50" i="44"/>
  <c r="L50" i="44"/>
  <c r="T50" i="44"/>
  <c r="D48" i="44"/>
  <c r="D53" i="44" s="1"/>
  <c r="H48" i="44"/>
  <c r="H53" i="44" s="1"/>
  <c r="L48" i="44"/>
  <c r="L53" i="44" s="1"/>
  <c r="P48" i="44"/>
  <c r="P53" i="44" s="1"/>
  <c r="T48" i="44"/>
  <c r="T53" i="44" s="1"/>
  <c r="X48" i="44"/>
  <c r="X53" i="44" s="1"/>
  <c r="O24" i="43"/>
  <c r="E18" i="43"/>
  <c r="E23" i="43" s="1"/>
  <c r="P18" i="43"/>
  <c r="P23" i="43" s="1"/>
  <c r="T24" i="43"/>
  <c r="I18" i="43"/>
  <c r="I23" i="43" s="1"/>
  <c r="T18" i="43"/>
  <c r="T23" i="43" s="1"/>
  <c r="J18" i="43"/>
  <c r="J23" i="43" s="1"/>
  <c r="U18" i="43"/>
  <c r="U23" i="43" s="1"/>
  <c r="D24" i="43"/>
  <c r="A23" i="43"/>
  <c r="U50" i="43"/>
  <c r="Q50" i="43"/>
  <c r="M50" i="43"/>
  <c r="I50" i="43"/>
  <c r="E50" i="43"/>
  <c r="A54" i="43"/>
  <c r="W50" i="43"/>
  <c r="S50" i="43"/>
  <c r="O50" i="43"/>
  <c r="K50" i="43"/>
  <c r="G50" i="43"/>
  <c r="C50" i="43"/>
  <c r="T50" i="43"/>
  <c r="L50" i="43"/>
  <c r="D50" i="43"/>
  <c r="R50" i="43"/>
  <c r="J50" i="43"/>
  <c r="X50" i="43"/>
  <c r="P50" i="43"/>
  <c r="H50" i="43"/>
  <c r="V50" i="43"/>
  <c r="N50" i="43"/>
  <c r="F50" i="43"/>
  <c r="D18" i="43"/>
  <c r="D23" i="43" s="1"/>
  <c r="V20" i="43"/>
  <c r="R20" i="43"/>
  <c r="N20" i="43"/>
  <c r="J20" i="43"/>
  <c r="F20" i="43"/>
  <c r="X20" i="43"/>
  <c r="S20" i="43"/>
  <c r="M20" i="43"/>
  <c r="H20" i="43"/>
  <c r="C20" i="43"/>
  <c r="A24" i="43"/>
  <c r="W20" i="43"/>
  <c r="Q20" i="43"/>
  <c r="L20" i="43"/>
  <c r="G20" i="43"/>
  <c r="E20" i="43"/>
  <c r="P20" i="43"/>
  <c r="W18" i="43"/>
  <c r="W23" i="43" s="1"/>
  <c r="S18" i="43"/>
  <c r="S23" i="43" s="1"/>
  <c r="O18" i="43"/>
  <c r="O23" i="43" s="1"/>
  <c r="K18" i="43"/>
  <c r="K23" i="43" s="1"/>
  <c r="G18" i="43"/>
  <c r="G23" i="43" s="1"/>
  <c r="C18" i="43"/>
  <c r="C23" i="43" s="1"/>
  <c r="X18" i="43"/>
  <c r="X23" i="43" s="1"/>
  <c r="R18" i="43"/>
  <c r="R23" i="43" s="1"/>
  <c r="M18" i="43"/>
  <c r="M23" i="43" s="1"/>
  <c r="H18" i="43"/>
  <c r="H23" i="43" s="1"/>
  <c r="V18" i="43"/>
  <c r="V23" i="43" s="1"/>
  <c r="Q18" i="43"/>
  <c r="Q23" i="43" s="1"/>
  <c r="L18" i="43"/>
  <c r="L23" i="43" s="1"/>
  <c r="F18" i="43"/>
  <c r="F23" i="43" s="1"/>
  <c r="D48" i="43"/>
  <c r="D53" i="43" s="1"/>
  <c r="H48" i="43"/>
  <c r="H53" i="43" s="1"/>
  <c r="L48" i="43"/>
  <c r="L53" i="43" s="1"/>
  <c r="P48" i="43"/>
  <c r="P53" i="43" s="1"/>
  <c r="T48" i="43"/>
  <c r="T53" i="43" s="1"/>
  <c r="X48" i="43"/>
  <c r="X53" i="43" s="1"/>
  <c r="M21" i="42"/>
  <c r="M25" i="42" s="1"/>
  <c r="H54" i="42"/>
  <c r="X54" i="42"/>
  <c r="T54" i="42"/>
  <c r="V51" i="42"/>
  <c r="V55" i="42" s="1"/>
  <c r="H24" i="42"/>
  <c r="S24" i="42"/>
  <c r="M51" i="42"/>
  <c r="M55" i="42" s="1"/>
  <c r="D18" i="42"/>
  <c r="D23" i="42" s="1"/>
  <c r="I18" i="42"/>
  <c r="I23" i="42" s="1"/>
  <c r="N18" i="42"/>
  <c r="N23" i="42" s="1"/>
  <c r="T18" i="42"/>
  <c r="T23" i="42" s="1"/>
  <c r="V20" i="42"/>
  <c r="R20" i="42"/>
  <c r="N20" i="42"/>
  <c r="J20" i="42"/>
  <c r="F20" i="42"/>
  <c r="D20" i="42"/>
  <c r="I20" i="42"/>
  <c r="O20" i="42"/>
  <c r="T20" i="42"/>
  <c r="D50" i="42"/>
  <c r="I50" i="42"/>
  <c r="N50" i="42"/>
  <c r="G24" i="42"/>
  <c r="X24" i="42"/>
  <c r="W18" i="42"/>
  <c r="W23" i="42" s="1"/>
  <c r="S18" i="42"/>
  <c r="S23" i="42" s="1"/>
  <c r="O18" i="42"/>
  <c r="O23" i="42" s="1"/>
  <c r="K18" i="42"/>
  <c r="K23" i="42" s="1"/>
  <c r="G18" i="42"/>
  <c r="G23" i="42" s="1"/>
  <c r="C18" i="42"/>
  <c r="C23" i="42" s="1"/>
  <c r="E18" i="42"/>
  <c r="E23" i="42" s="1"/>
  <c r="J18" i="42"/>
  <c r="J23" i="42" s="1"/>
  <c r="P18" i="42"/>
  <c r="P23" i="42" s="1"/>
  <c r="U18" i="42"/>
  <c r="U23" i="42" s="1"/>
  <c r="E20" i="42"/>
  <c r="K20" i="42"/>
  <c r="U20" i="42"/>
  <c r="A54" i="42"/>
  <c r="W50" i="42"/>
  <c r="S50" i="42"/>
  <c r="O50" i="42"/>
  <c r="K50" i="42"/>
  <c r="G50" i="42"/>
  <c r="C50" i="42"/>
  <c r="E50" i="42"/>
  <c r="J50" i="42"/>
  <c r="P50" i="42"/>
  <c r="U50" i="42"/>
  <c r="D48" i="42"/>
  <c r="D53" i="42" s="1"/>
  <c r="H48" i="42"/>
  <c r="H53" i="42" s="1"/>
  <c r="L48" i="42"/>
  <c r="L53" i="42" s="1"/>
  <c r="P48" i="42"/>
  <c r="P53" i="42" s="1"/>
  <c r="T48" i="42"/>
  <c r="T53" i="42" s="1"/>
  <c r="X48" i="42"/>
  <c r="X53" i="42" s="1"/>
  <c r="X49" i="41"/>
  <c r="W49" i="41"/>
  <c r="V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D49" i="41"/>
  <c r="C49" i="41"/>
  <c r="A49" i="41"/>
  <c r="X50" i="41" s="1"/>
  <c r="X54" i="41" s="1"/>
  <c r="R48" i="41"/>
  <c r="R53" i="41" s="1"/>
  <c r="X47" i="41"/>
  <c r="W47" i="41"/>
  <c r="V47" i="41"/>
  <c r="U47" i="41"/>
  <c r="U48" i="41" s="1"/>
  <c r="U53" i="41" s="1"/>
  <c r="T47" i="41"/>
  <c r="S47" i="41"/>
  <c r="R47" i="41"/>
  <c r="Q47" i="41"/>
  <c r="Q48" i="41" s="1"/>
  <c r="Q53" i="41" s="1"/>
  <c r="P47" i="41"/>
  <c r="O47" i="41"/>
  <c r="O48" i="41" s="1"/>
  <c r="O53" i="41" s="1"/>
  <c r="N47" i="41"/>
  <c r="M47" i="41"/>
  <c r="M48" i="41" s="1"/>
  <c r="M53" i="41" s="1"/>
  <c r="L47" i="41"/>
  <c r="K47" i="41"/>
  <c r="K48" i="41" s="1"/>
  <c r="K53" i="41" s="1"/>
  <c r="J47" i="41"/>
  <c r="I47" i="41"/>
  <c r="I48" i="41" s="1"/>
  <c r="I53" i="41" s="1"/>
  <c r="H47" i="41"/>
  <c r="G47" i="41"/>
  <c r="G48" i="41" s="1"/>
  <c r="G53" i="41" s="1"/>
  <c r="F47" i="41"/>
  <c r="E47" i="41"/>
  <c r="E48" i="41" s="1"/>
  <c r="E53" i="41" s="1"/>
  <c r="D47" i="41"/>
  <c r="C47" i="41"/>
  <c r="C48" i="41" s="1"/>
  <c r="C53" i="41" s="1"/>
  <c r="A47" i="41"/>
  <c r="A53" i="41" s="1"/>
  <c r="T20" i="41"/>
  <c r="X19" i="41"/>
  <c r="W19" i="41"/>
  <c r="V19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A19" i="41"/>
  <c r="L20" i="41" s="1"/>
  <c r="X17" i="41"/>
  <c r="W17" i="41"/>
  <c r="V17" i="41"/>
  <c r="U17" i="41"/>
  <c r="T17" i="41"/>
  <c r="S17" i="41"/>
  <c r="R17" i="41"/>
  <c r="Q17" i="41"/>
  <c r="P17" i="41"/>
  <c r="O17" i="41"/>
  <c r="N17" i="41"/>
  <c r="M17" i="41"/>
  <c r="L17" i="41"/>
  <c r="K17" i="41"/>
  <c r="J17" i="41"/>
  <c r="I17" i="41"/>
  <c r="H17" i="41"/>
  <c r="G17" i="41"/>
  <c r="F17" i="41"/>
  <c r="E17" i="41"/>
  <c r="D17" i="41"/>
  <c r="C17" i="41"/>
  <c r="A17" i="41"/>
  <c r="F18" i="41" s="1"/>
  <c r="F23" i="41" s="1"/>
  <c r="X49" i="38"/>
  <c r="W49" i="38"/>
  <c r="V49" i="38"/>
  <c r="U49" i="38"/>
  <c r="T49" i="38"/>
  <c r="S49" i="38"/>
  <c r="R49" i="38"/>
  <c r="Q49" i="38"/>
  <c r="P49" i="38"/>
  <c r="O49" i="38"/>
  <c r="N49" i="38"/>
  <c r="M49" i="38"/>
  <c r="L49" i="38"/>
  <c r="K49" i="38"/>
  <c r="J49" i="38"/>
  <c r="I49" i="38"/>
  <c r="H49" i="38"/>
  <c r="G49" i="38"/>
  <c r="F49" i="38"/>
  <c r="E49" i="38"/>
  <c r="D49" i="38"/>
  <c r="C49" i="38"/>
  <c r="A49" i="38"/>
  <c r="X50" i="38" s="1"/>
  <c r="X54" i="38" s="1"/>
  <c r="X47" i="38"/>
  <c r="W47" i="38"/>
  <c r="V47" i="38"/>
  <c r="U47" i="38"/>
  <c r="T47" i="38"/>
  <c r="S47" i="38"/>
  <c r="R47" i="38"/>
  <c r="Q47" i="38"/>
  <c r="P47" i="38"/>
  <c r="O47" i="38"/>
  <c r="N47" i="38"/>
  <c r="M47" i="38"/>
  <c r="L47" i="38"/>
  <c r="K47" i="38"/>
  <c r="J47" i="38"/>
  <c r="I47" i="38"/>
  <c r="H47" i="38"/>
  <c r="G47" i="38"/>
  <c r="F47" i="38"/>
  <c r="E47" i="38"/>
  <c r="D47" i="38"/>
  <c r="C47" i="38"/>
  <c r="A47" i="38"/>
  <c r="X19" i="38"/>
  <c r="W19" i="38"/>
  <c r="V19" i="38"/>
  <c r="U19" i="38"/>
  <c r="T19" i="38"/>
  <c r="S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D19" i="38"/>
  <c r="C19" i="38"/>
  <c r="A19" i="38"/>
  <c r="T20" i="38" s="1"/>
  <c r="T24" i="38" s="1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C17" i="38"/>
  <c r="A17" i="38"/>
  <c r="A23" i="38" s="1"/>
  <c r="A53" i="38" l="1"/>
  <c r="G48" i="38"/>
  <c r="Q21" i="42"/>
  <c r="Q25" i="42" s="1"/>
  <c r="C51" i="45"/>
  <c r="M24" i="45"/>
  <c r="I55" i="45"/>
  <c r="Q55" i="45"/>
  <c r="V21" i="45"/>
  <c r="V25" i="45" s="1"/>
  <c r="U21" i="45"/>
  <c r="U25" i="45" s="1"/>
  <c r="N21" i="45"/>
  <c r="N25" i="45" s="1"/>
  <c r="N18" i="41"/>
  <c r="N23" i="41" s="1"/>
  <c r="R18" i="41"/>
  <c r="R23" i="41" s="1"/>
  <c r="V18" i="41"/>
  <c r="V23" i="41" s="1"/>
  <c r="D20" i="38"/>
  <c r="D24" i="38" s="1"/>
  <c r="E18" i="41"/>
  <c r="E23" i="41" s="1"/>
  <c r="I18" i="41"/>
  <c r="I23" i="41" s="1"/>
  <c r="D20" i="41"/>
  <c r="V48" i="41"/>
  <c r="V53" i="41" s="1"/>
  <c r="F51" i="42"/>
  <c r="F55" i="42" s="1"/>
  <c r="Q51" i="42"/>
  <c r="Q55" i="42" s="1"/>
  <c r="L21" i="42"/>
  <c r="L25" i="42" s="1"/>
  <c r="C21" i="42"/>
  <c r="R51" i="42"/>
  <c r="R55" i="42" s="1"/>
  <c r="H21" i="42"/>
  <c r="H25" i="42" s="1"/>
  <c r="Q21" i="45"/>
  <c r="Q25" i="45" s="1"/>
  <c r="F55" i="45"/>
  <c r="N55" i="45"/>
  <c r="V55" i="45"/>
  <c r="F21" i="45"/>
  <c r="F25" i="45" s="1"/>
  <c r="X51" i="45"/>
  <c r="K55" i="45"/>
  <c r="W55" i="45"/>
  <c r="O55" i="45"/>
  <c r="E55" i="45"/>
  <c r="U55" i="45"/>
  <c r="J55" i="45"/>
  <c r="R55" i="45"/>
  <c r="X55" i="45"/>
  <c r="S55" i="45"/>
  <c r="R51" i="46"/>
  <c r="R55" i="46" s="1"/>
  <c r="H21" i="46"/>
  <c r="H25" i="46" s="1"/>
  <c r="E21" i="45"/>
  <c r="E25" i="45" s="1"/>
  <c r="S21" i="46"/>
  <c r="S25" i="46" s="1"/>
  <c r="F51" i="45"/>
  <c r="F18" i="38"/>
  <c r="F23" i="38" s="1"/>
  <c r="L20" i="38"/>
  <c r="L24" i="38" s="1"/>
  <c r="F48" i="38"/>
  <c r="F53" i="38" s="1"/>
  <c r="J48" i="38"/>
  <c r="J53" i="38" s="1"/>
  <c r="N48" i="38"/>
  <c r="N53" i="38" s="1"/>
  <c r="R48" i="38"/>
  <c r="R53" i="38" s="1"/>
  <c r="V48" i="38"/>
  <c r="V53" i="38" s="1"/>
  <c r="J50" i="38"/>
  <c r="J54" i="38" s="1"/>
  <c r="F50" i="38"/>
  <c r="Q50" i="38"/>
  <c r="Q54" i="38" s="1"/>
  <c r="U50" i="38"/>
  <c r="N50" i="41"/>
  <c r="N54" i="41" s="1"/>
  <c r="I50" i="41"/>
  <c r="Q50" i="41"/>
  <c r="Q51" i="41" s="1"/>
  <c r="Q55" i="41" s="1"/>
  <c r="U50" i="41"/>
  <c r="G21" i="42"/>
  <c r="G25" i="42" s="1"/>
  <c r="U21" i="43"/>
  <c r="U25" i="43" s="1"/>
  <c r="O21" i="43"/>
  <c r="O25" i="43" s="1"/>
  <c r="W51" i="45"/>
  <c r="J18" i="38"/>
  <c r="J23" i="38" s="1"/>
  <c r="R18" i="38"/>
  <c r="R23" i="38" s="1"/>
  <c r="U18" i="38"/>
  <c r="U23" i="38" s="1"/>
  <c r="I20" i="38"/>
  <c r="Q20" i="38"/>
  <c r="Q24" i="38" s="1"/>
  <c r="X20" i="38"/>
  <c r="X24" i="38" s="1"/>
  <c r="E18" i="38"/>
  <c r="E23" i="38" s="1"/>
  <c r="I18" i="38"/>
  <c r="I23" i="38" s="1"/>
  <c r="M18" i="38"/>
  <c r="M23" i="38" s="1"/>
  <c r="Q18" i="38"/>
  <c r="Q23" i="38" s="1"/>
  <c r="N18" i="38"/>
  <c r="N23" i="38" s="1"/>
  <c r="V18" i="38"/>
  <c r="V23" i="38" s="1"/>
  <c r="H20" i="38"/>
  <c r="H24" i="38" s="1"/>
  <c r="P20" i="38"/>
  <c r="P24" i="38" s="1"/>
  <c r="C48" i="38"/>
  <c r="C53" i="38" s="1"/>
  <c r="E48" i="38"/>
  <c r="E53" i="38" s="1"/>
  <c r="I48" i="38"/>
  <c r="I53" i="38" s="1"/>
  <c r="M48" i="38"/>
  <c r="M53" i="38" s="1"/>
  <c r="Q48" i="38"/>
  <c r="Q53" i="38" s="1"/>
  <c r="U48" i="38"/>
  <c r="U53" i="38" s="1"/>
  <c r="G53" i="38"/>
  <c r="K48" i="38"/>
  <c r="K53" i="38" s="1"/>
  <c r="O48" i="38"/>
  <c r="O53" i="38" s="1"/>
  <c r="S48" i="38"/>
  <c r="S53" i="38" s="1"/>
  <c r="W48" i="38"/>
  <c r="W53" i="38" s="1"/>
  <c r="I50" i="38"/>
  <c r="M50" i="38"/>
  <c r="E50" i="38"/>
  <c r="N50" i="38"/>
  <c r="R50" i="38"/>
  <c r="V50" i="38"/>
  <c r="A23" i="41"/>
  <c r="G18" i="41"/>
  <c r="J18" i="41"/>
  <c r="J23" i="41" s="1"/>
  <c r="M18" i="41"/>
  <c r="M23" i="41" s="1"/>
  <c r="Q18" i="41"/>
  <c r="Q23" i="41" s="1"/>
  <c r="U18" i="41"/>
  <c r="U23" i="41" s="1"/>
  <c r="F48" i="41"/>
  <c r="F53" i="41" s="1"/>
  <c r="J48" i="41"/>
  <c r="J53" i="41" s="1"/>
  <c r="N48" i="41"/>
  <c r="N53" i="41" s="1"/>
  <c r="S48" i="41"/>
  <c r="S53" i="41" s="1"/>
  <c r="W48" i="41"/>
  <c r="W53" i="41" s="1"/>
  <c r="E50" i="41"/>
  <c r="E51" i="41" s="1"/>
  <c r="E55" i="41" s="1"/>
  <c r="M50" i="41"/>
  <c r="F50" i="41"/>
  <c r="F54" i="41" s="1"/>
  <c r="J50" i="41"/>
  <c r="R50" i="41"/>
  <c r="R54" i="41" s="1"/>
  <c r="V50" i="41"/>
  <c r="V51" i="41" s="1"/>
  <c r="V55" i="41" s="1"/>
  <c r="Y53" i="42"/>
  <c r="L51" i="42"/>
  <c r="L55" i="42" s="1"/>
  <c r="S21" i="42"/>
  <c r="S25" i="42" s="1"/>
  <c r="M51" i="45"/>
  <c r="J51" i="45"/>
  <c r="V51" i="45"/>
  <c r="D21" i="43"/>
  <c r="D25" i="43" s="1"/>
  <c r="Y53" i="46"/>
  <c r="Y53" i="45"/>
  <c r="Y53" i="44"/>
  <c r="Q21" i="44"/>
  <c r="Q25" i="44" s="1"/>
  <c r="I21" i="43"/>
  <c r="I25" i="43" s="1"/>
  <c r="Y53" i="43"/>
  <c r="W24" i="46"/>
  <c r="W21" i="46"/>
  <c r="W25" i="46" s="1"/>
  <c r="X54" i="46"/>
  <c r="X51" i="46"/>
  <c r="X55" i="46" s="1"/>
  <c r="I24" i="46"/>
  <c r="I21" i="46"/>
  <c r="I25" i="46" s="1"/>
  <c r="K24" i="46"/>
  <c r="K21" i="46"/>
  <c r="K25" i="46" s="1"/>
  <c r="P54" i="46"/>
  <c r="P51" i="46"/>
  <c r="P55" i="46" s="1"/>
  <c r="R24" i="46"/>
  <c r="R21" i="46"/>
  <c r="R25" i="46" s="1"/>
  <c r="N54" i="46"/>
  <c r="N51" i="46"/>
  <c r="N55" i="46" s="1"/>
  <c r="E51" i="46"/>
  <c r="E55" i="46" s="1"/>
  <c r="E54" i="46"/>
  <c r="J54" i="46"/>
  <c r="J51" i="46"/>
  <c r="J55" i="46" s="1"/>
  <c r="F24" i="46"/>
  <c r="F21" i="46"/>
  <c r="F25" i="46" s="1"/>
  <c r="V24" i="46"/>
  <c r="V21" i="46"/>
  <c r="V25" i="46" s="1"/>
  <c r="L54" i="46"/>
  <c r="L51" i="46"/>
  <c r="L55" i="46" s="1"/>
  <c r="L21" i="46"/>
  <c r="L25" i="46" s="1"/>
  <c r="L24" i="46"/>
  <c r="C51" i="46"/>
  <c r="C54" i="46"/>
  <c r="S51" i="46"/>
  <c r="S55" i="46" s="1"/>
  <c r="S54" i="46"/>
  <c r="I51" i="46"/>
  <c r="I55" i="46" s="1"/>
  <c r="I54" i="46"/>
  <c r="U24" i="46"/>
  <c r="U21" i="46"/>
  <c r="U25" i="46" s="1"/>
  <c r="Y23" i="46"/>
  <c r="C25" i="46"/>
  <c r="C21" i="46"/>
  <c r="J21" i="46"/>
  <c r="J25" i="46" s="1"/>
  <c r="J24" i="46"/>
  <c r="V54" i="46"/>
  <c r="V51" i="46"/>
  <c r="V55" i="46" s="1"/>
  <c r="K51" i="46"/>
  <c r="K55" i="46" s="1"/>
  <c r="K54" i="46"/>
  <c r="Q51" i="46"/>
  <c r="Q55" i="46" s="1"/>
  <c r="Q54" i="46"/>
  <c r="D21" i="46"/>
  <c r="D25" i="46" s="1"/>
  <c r="D24" i="46"/>
  <c r="T54" i="46"/>
  <c r="T51" i="46"/>
  <c r="T55" i="46" s="1"/>
  <c r="Q24" i="46"/>
  <c r="Q21" i="46"/>
  <c r="Q25" i="46" s="1"/>
  <c r="H54" i="46"/>
  <c r="H51" i="46"/>
  <c r="H55" i="46" s="1"/>
  <c r="O51" i="46"/>
  <c r="O55" i="46" s="1"/>
  <c r="O54" i="46"/>
  <c r="U51" i="46"/>
  <c r="U55" i="46" s="1"/>
  <c r="U54" i="46"/>
  <c r="E24" i="46"/>
  <c r="E21" i="46"/>
  <c r="E25" i="46" s="1"/>
  <c r="D54" i="46"/>
  <c r="D51" i="46"/>
  <c r="D55" i="46" s="1"/>
  <c r="G24" i="46"/>
  <c r="G21" i="46"/>
  <c r="G25" i="46" s="1"/>
  <c r="T21" i="46"/>
  <c r="T25" i="46" s="1"/>
  <c r="T24" i="46"/>
  <c r="G51" i="46"/>
  <c r="G55" i="46" s="1"/>
  <c r="G54" i="46"/>
  <c r="W51" i="46"/>
  <c r="W55" i="46" s="1"/>
  <c r="W54" i="46"/>
  <c r="M51" i="46"/>
  <c r="M55" i="46" s="1"/>
  <c r="M54" i="46"/>
  <c r="P21" i="46"/>
  <c r="P25" i="46" s="1"/>
  <c r="P24" i="46"/>
  <c r="O24" i="46"/>
  <c r="O21" i="46"/>
  <c r="O25" i="46" s="1"/>
  <c r="N24" i="46"/>
  <c r="N21" i="46"/>
  <c r="N25" i="46" s="1"/>
  <c r="F54" i="46"/>
  <c r="F51" i="46"/>
  <c r="F55" i="46" s="1"/>
  <c r="P21" i="45"/>
  <c r="P25" i="45" s="1"/>
  <c r="P24" i="45"/>
  <c r="D54" i="45"/>
  <c r="D55" i="45" s="1"/>
  <c r="D51" i="45"/>
  <c r="L21" i="45"/>
  <c r="L25" i="45" s="1"/>
  <c r="L24" i="45"/>
  <c r="P54" i="45"/>
  <c r="P55" i="45" s="1"/>
  <c r="P51" i="45"/>
  <c r="K24" i="45"/>
  <c r="K21" i="45"/>
  <c r="K25" i="45" s="1"/>
  <c r="Y23" i="45"/>
  <c r="C55" i="45"/>
  <c r="G51" i="45"/>
  <c r="X21" i="45"/>
  <c r="X25" i="45" s="1"/>
  <c r="X24" i="45"/>
  <c r="U51" i="45"/>
  <c r="H21" i="45"/>
  <c r="H25" i="45" s="1"/>
  <c r="H24" i="45"/>
  <c r="L54" i="45"/>
  <c r="L55" i="45" s="1"/>
  <c r="L51" i="45"/>
  <c r="W24" i="45"/>
  <c r="W21" i="45"/>
  <c r="W25" i="45" s="1"/>
  <c r="G24" i="45"/>
  <c r="G21" i="45"/>
  <c r="G25" i="45" s="1"/>
  <c r="N51" i="45"/>
  <c r="Q51" i="45"/>
  <c r="T54" i="45"/>
  <c r="T55" i="45" s="1"/>
  <c r="T51" i="45"/>
  <c r="O24" i="45"/>
  <c r="O21" i="45"/>
  <c r="O25" i="45" s="1"/>
  <c r="T21" i="45"/>
  <c r="T25" i="45" s="1"/>
  <c r="T24" i="45"/>
  <c r="D21" i="45"/>
  <c r="D25" i="45" s="1"/>
  <c r="D24" i="45"/>
  <c r="H54" i="45"/>
  <c r="H55" i="45" s="1"/>
  <c r="H51" i="45"/>
  <c r="S24" i="45"/>
  <c r="S21" i="45"/>
  <c r="S25" i="45" s="1"/>
  <c r="C24" i="45"/>
  <c r="C21" i="45"/>
  <c r="R51" i="45"/>
  <c r="O51" i="45"/>
  <c r="E51" i="45"/>
  <c r="V54" i="44"/>
  <c r="V51" i="44"/>
  <c r="V55" i="44" s="1"/>
  <c r="K51" i="44"/>
  <c r="K55" i="44" s="1"/>
  <c r="K54" i="44"/>
  <c r="T21" i="44"/>
  <c r="T25" i="44" s="1"/>
  <c r="T24" i="44"/>
  <c r="V21" i="44"/>
  <c r="V25" i="44" s="1"/>
  <c r="V24" i="44"/>
  <c r="C21" i="44"/>
  <c r="C24" i="44"/>
  <c r="C25" i="44" s="1"/>
  <c r="N54" i="44"/>
  <c r="N51" i="44"/>
  <c r="N55" i="44" s="1"/>
  <c r="E51" i="44"/>
  <c r="E55" i="44" s="1"/>
  <c r="E54" i="44"/>
  <c r="K21" i="44"/>
  <c r="K25" i="44" s="1"/>
  <c r="L54" i="44"/>
  <c r="L51" i="44"/>
  <c r="L55" i="44" s="1"/>
  <c r="O24" i="44"/>
  <c r="O21" i="44"/>
  <c r="O25" i="44" s="1"/>
  <c r="J24" i="44"/>
  <c r="J21" i="44"/>
  <c r="J25" i="44" s="1"/>
  <c r="X54" i="44"/>
  <c r="X51" i="44"/>
  <c r="X55" i="44" s="1"/>
  <c r="Y23" i="44"/>
  <c r="S21" i="44"/>
  <c r="S25" i="44" s="1"/>
  <c r="S24" i="44"/>
  <c r="L21" i="44"/>
  <c r="L25" i="44" s="1"/>
  <c r="C51" i="44"/>
  <c r="C54" i="44"/>
  <c r="S51" i="44"/>
  <c r="S55" i="44" s="1"/>
  <c r="S54" i="44"/>
  <c r="I51" i="44"/>
  <c r="I55" i="44" s="1"/>
  <c r="I54" i="44"/>
  <c r="E21" i="44"/>
  <c r="E25" i="44" s="1"/>
  <c r="W21" i="44"/>
  <c r="W25" i="44" s="1"/>
  <c r="D21" i="44"/>
  <c r="D25" i="44" s="1"/>
  <c r="D24" i="44"/>
  <c r="R21" i="44"/>
  <c r="R25" i="44" s="1"/>
  <c r="R24" i="44"/>
  <c r="R54" i="44"/>
  <c r="R51" i="44"/>
  <c r="R55" i="44" s="1"/>
  <c r="H21" i="44"/>
  <c r="H25" i="44" s="1"/>
  <c r="H24" i="44"/>
  <c r="Q51" i="44"/>
  <c r="Q55" i="44" s="1"/>
  <c r="Q54" i="44"/>
  <c r="T54" i="44"/>
  <c r="T51" i="44"/>
  <c r="T55" i="44" s="1"/>
  <c r="F21" i="44"/>
  <c r="F25" i="44" s="1"/>
  <c r="F24" i="44"/>
  <c r="F54" i="44"/>
  <c r="F51" i="44"/>
  <c r="F55" i="44" s="1"/>
  <c r="J54" i="44"/>
  <c r="J51" i="44"/>
  <c r="J55" i="44" s="1"/>
  <c r="P54" i="44"/>
  <c r="P51" i="44"/>
  <c r="P55" i="44" s="1"/>
  <c r="O51" i="44"/>
  <c r="O55" i="44" s="1"/>
  <c r="O54" i="44"/>
  <c r="U51" i="44"/>
  <c r="U55" i="44" s="1"/>
  <c r="U54" i="44"/>
  <c r="D54" i="44"/>
  <c r="D51" i="44"/>
  <c r="D55" i="44" s="1"/>
  <c r="I24" i="44"/>
  <c r="I21" i="44"/>
  <c r="I25" i="44" s="1"/>
  <c r="N21" i="44"/>
  <c r="N25" i="44" s="1"/>
  <c r="N24" i="44"/>
  <c r="H54" i="44"/>
  <c r="H51" i="44"/>
  <c r="H55" i="44" s="1"/>
  <c r="U21" i="44"/>
  <c r="U25" i="44" s="1"/>
  <c r="M24" i="44"/>
  <c r="M21" i="44"/>
  <c r="M25" i="44" s="1"/>
  <c r="G51" i="44"/>
  <c r="G55" i="44" s="1"/>
  <c r="G54" i="44"/>
  <c r="W51" i="44"/>
  <c r="W55" i="44" s="1"/>
  <c r="W54" i="44"/>
  <c r="M51" i="44"/>
  <c r="M55" i="44" s="1"/>
  <c r="M54" i="44"/>
  <c r="P21" i="44"/>
  <c r="P25" i="44" s="1"/>
  <c r="G21" i="44"/>
  <c r="G25" i="44" s="1"/>
  <c r="G21" i="43"/>
  <c r="G25" i="43" s="1"/>
  <c r="G24" i="43"/>
  <c r="N24" i="43"/>
  <c r="N21" i="43"/>
  <c r="N25" i="43" s="1"/>
  <c r="P54" i="43"/>
  <c r="P51" i="43"/>
  <c r="P55" i="43" s="1"/>
  <c r="G51" i="43"/>
  <c r="G55" i="43" s="1"/>
  <c r="G54" i="43"/>
  <c r="M51" i="43"/>
  <c r="M55" i="43" s="1"/>
  <c r="M54" i="43"/>
  <c r="L21" i="43"/>
  <c r="L25" i="43" s="1"/>
  <c r="L24" i="43"/>
  <c r="C24" i="43"/>
  <c r="C21" i="43"/>
  <c r="X21" i="43"/>
  <c r="X25" i="43" s="1"/>
  <c r="X24" i="43"/>
  <c r="R21" i="43"/>
  <c r="R25" i="43" s="1"/>
  <c r="R24" i="43"/>
  <c r="N54" i="43"/>
  <c r="N51" i="43"/>
  <c r="N55" i="43" s="1"/>
  <c r="X54" i="43"/>
  <c r="X51" i="43"/>
  <c r="X55" i="43" s="1"/>
  <c r="L54" i="43"/>
  <c r="L51" i="43"/>
  <c r="L55" i="43" s="1"/>
  <c r="K51" i="43"/>
  <c r="K55" i="43" s="1"/>
  <c r="K54" i="43"/>
  <c r="Q51" i="43"/>
  <c r="Q55" i="43" s="1"/>
  <c r="Q54" i="43"/>
  <c r="T21" i="43"/>
  <c r="T25" i="43" s="1"/>
  <c r="Y23" i="43"/>
  <c r="P21" i="43"/>
  <c r="P25" i="43" s="1"/>
  <c r="P24" i="43"/>
  <c r="Q24" i="43"/>
  <c r="Q21" i="43"/>
  <c r="Q25" i="43" s="1"/>
  <c r="H21" i="43"/>
  <c r="H25" i="43" s="1"/>
  <c r="H24" i="43"/>
  <c r="F21" i="43"/>
  <c r="F25" i="43" s="1"/>
  <c r="F24" i="43"/>
  <c r="V21" i="43"/>
  <c r="V25" i="43" s="1"/>
  <c r="V24" i="43"/>
  <c r="V54" i="43"/>
  <c r="V51" i="43"/>
  <c r="V55" i="43" s="1"/>
  <c r="J54" i="43"/>
  <c r="J51" i="43"/>
  <c r="J55" i="43" s="1"/>
  <c r="T54" i="43"/>
  <c r="T51" i="43"/>
  <c r="T55" i="43" s="1"/>
  <c r="O51" i="43"/>
  <c r="O55" i="43" s="1"/>
  <c r="O54" i="43"/>
  <c r="E51" i="43"/>
  <c r="E55" i="43" s="1"/>
  <c r="E54" i="43"/>
  <c r="U51" i="43"/>
  <c r="U55" i="43" s="1"/>
  <c r="U54" i="43"/>
  <c r="S24" i="43"/>
  <c r="S21" i="43"/>
  <c r="S25" i="43" s="1"/>
  <c r="F54" i="43"/>
  <c r="F51" i="43"/>
  <c r="F55" i="43" s="1"/>
  <c r="D54" i="43"/>
  <c r="D51" i="43"/>
  <c r="D55" i="43" s="1"/>
  <c r="W51" i="43"/>
  <c r="W55" i="43" s="1"/>
  <c r="W54" i="43"/>
  <c r="E24" i="43"/>
  <c r="E21" i="43"/>
  <c r="E25" i="43" s="1"/>
  <c r="W21" i="43"/>
  <c r="W25" i="43" s="1"/>
  <c r="W24" i="43"/>
  <c r="M24" i="43"/>
  <c r="M21" i="43"/>
  <c r="M25" i="43" s="1"/>
  <c r="J24" i="43"/>
  <c r="J21" i="43"/>
  <c r="J25" i="43" s="1"/>
  <c r="H54" i="43"/>
  <c r="H51" i="43"/>
  <c r="H55" i="43" s="1"/>
  <c r="R54" i="43"/>
  <c r="R51" i="43"/>
  <c r="R55" i="43" s="1"/>
  <c r="C51" i="43"/>
  <c r="C54" i="43"/>
  <c r="S51" i="43"/>
  <c r="S55" i="43" s="1"/>
  <c r="S54" i="43"/>
  <c r="I51" i="43"/>
  <c r="I55" i="43" s="1"/>
  <c r="I54" i="43"/>
  <c r="K21" i="43"/>
  <c r="K25" i="43" s="1"/>
  <c r="J54" i="42"/>
  <c r="J51" i="42"/>
  <c r="J55" i="42" s="1"/>
  <c r="E24" i="42"/>
  <c r="E21" i="42"/>
  <c r="E25" i="42" s="1"/>
  <c r="D21" i="42"/>
  <c r="D25" i="42" s="1"/>
  <c r="D24" i="42"/>
  <c r="R21" i="42"/>
  <c r="R25" i="42" s="1"/>
  <c r="R24" i="42"/>
  <c r="H51" i="42"/>
  <c r="H55" i="42" s="1"/>
  <c r="E51" i="42"/>
  <c r="E55" i="42" s="1"/>
  <c r="E54" i="42"/>
  <c r="U24" i="42"/>
  <c r="U21" i="42"/>
  <c r="U25" i="42" s="1"/>
  <c r="Y23" i="42"/>
  <c r="C25" i="42"/>
  <c r="T21" i="42"/>
  <c r="T25" i="42" s="1"/>
  <c r="T24" i="42"/>
  <c r="V24" i="42"/>
  <c r="V21" i="42"/>
  <c r="V25" i="42" s="1"/>
  <c r="U51" i="42"/>
  <c r="U55" i="42" s="1"/>
  <c r="U54" i="42"/>
  <c r="C51" i="42"/>
  <c r="C54" i="42"/>
  <c r="S54" i="42"/>
  <c r="S51" i="42"/>
  <c r="S55" i="42" s="1"/>
  <c r="P21" i="42"/>
  <c r="P25" i="42" s="1"/>
  <c r="P24" i="42"/>
  <c r="I51" i="42"/>
  <c r="I55" i="42" s="1"/>
  <c r="I54" i="42"/>
  <c r="O21" i="42"/>
  <c r="O25" i="42" s="1"/>
  <c r="O24" i="42"/>
  <c r="J21" i="42"/>
  <c r="J25" i="42" s="1"/>
  <c r="J24" i="42"/>
  <c r="T51" i="42"/>
  <c r="T55" i="42" s="1"/>
  <c r="X51" i="42"/>
  <c r="X55" i="42" s="1"/>
  <c r="K54" i="42"/>
  <c r="K51" i="42"/>
  <c r="K55" i="42" s="1"/>
  <c r="O51" i="42"/>
  <c r="O55" i="42" s="1"/>
  <c r="O54" i="42"/>
  <c r="N54" i="42"/>
  <c r="N51" i="42"/>
  <c r="N55" i="42" s="1"/>
  <c r="F24" i="42"/>
  <c r="F21" i="42"/>
  <c r="F25" i="42" s="1"/>
  <c r="P54" i="42"/>
  <c r="P51" i="42"/>
  <c r="P55" i="42" s="1"/>
  <c r="G54" i="42"/>
  <c r="G51" i="42"/>
  <c r="G55" i="42" s="1"/>
  <c r="W51" i="42"/>
  <c r="W55" i="42" s="1"/>
  <c r="W54" i="42"/>
  <c r="K24" i="42"/>
  <c r="K21" i="42"/>
  <c r="K25" i="42" s="1"/>
  <c r="D51" i="42"/>
  <c r="D55" i="42" s="1"/>
  <c r="D54" i="42"/>
  <c r="I24" i="42"/>
  <c r="I21" i="42"/>
  <c r="I25" i="42" s="1"/>
  <c r="N24" i="42"/>
  <c r="N21" i="42"/>
  <c r="N25" i="42" s="1"/>
  <c r="W21" i="42"/>
  <c r="W25" i="42" s="1"/>
  <c r="N51" i="41"/>
  <c r="N55" i="41" s="1"/>
  <c r="V54" i="41"/>
  <c r="A24" i="41"/>
  <c r="W20" i="41"/>
  <c r="S20" i="41"/>
  <c r="O20" i="41"/>
  <c r="K20" i="41"/>
  <c r="G20" i="41"/>
  <c r="C20" i="41"/>
  <c r="V20" i="41"/>
  <c r="R20" i="41"/>
  <c r="N20" i="41"/>
  <c r="J20" i="41"/>
  <c r="F20" i="41"/>
  <c r="E20" i="41"/>
  <c r="M20" i="41"/>
  <c r="U20" i="41"/>
  <c r="I51" i="41"/>
  <c r="I55" i="41" s="1"/>
  <c r="I54" i="41"/>
  <c r="Q54" i="41"/>
  <c r="H20" i="41"/>
  <c r="P20" i="41"/>
  <c r="X20" i="41"/>
  <c r="J51" i="41"/>
  <c r="J55" i="41" s="1"/>
  <c r="J54" i="41"/>
  <c r="R51" i="41"/>
  <c r="R55" i="41" s="1"/>
  <c r="I20" i="41"/>
  <c r="Q20" i="41"/>
  <c r="D24" i="41"/>
  <c r="L24" i="41"/>
  <c r="T24" i="41"/>
  <c r="E54" i="41"/>
  <c r="M51" i="41"/>
  <c r="M55" i="41" s="1"/>
  <c r="M54" i="41"/>
  <c r="U51" i="41"/>
  <c r="U55" i="41" s="1"/>
  <c r="U54" i="41"/>
  <c r="C18" i="41"/>
  <c r="C23" i="41" s="1"/>
  <c r="G23" i="41"/>
  <c r="K18" i="41"/>
  <c r="K23" i="41" s="1"/>
  <c r="O18" i="41"/>
  <c r="O23" i="41" s="1"/>
  <c r="S18" i="41"/>
  <c r="S23" i="41" s="1"/>
  <c r="W18" i="41"/>
  <c r="W23" i="41" s="1"/>
  <c r="D48" i="41"/>
  <c r="D53" i="41" s="1"/>
  <c r="H48" i="41"/>
  <c r="H53" i="41" s="1"/>
  <c r="L48" i="41"/>
  <c r="L53" i="41" s="1"/>
  <c r="P48" i="41"/>
  <c r="P53" i="41" s="1"/>
  <c r="T48" i="41"/>
  <c r="T53" i="41" s="1"/>
  <c r="X48" i="41"/>
  <c r="X53" i="41" s="1"/>
  <c r="C50" i="41"/>
  <c r="G50" i="41"/>
  <c r="K50" i="41"/>
  <c r="O50" i="41"/>
  <c r="S50" i="41"/>
  <c r="W50" i="41"/>
  <c r="A54" i="41"/>
  <c r="D18" i="41"/>
  <c r="D23" i="41" s="1"/>
  <c r="H18" i="41"/>
  <c r="H23" i="41" s="1"/>
  <c r="L18" i="41"/>
  <c r="L23" i="41" s="1"/>
  <c r="P18" i="41"/>
  <c r="P23" i="41" s="1"/>
  <c r="T18" i="41"/>
  <c r="T23" i="41" s="1"/>
  <c r="X18" i="41"/>
  <c r="X23" i="41" s="1"/>
  <c r="D50" i="41"/>
  <c r="H50" i="41"/>
  <c r="L50" i="41"/>
  <c r="P50" i="41"/>
  <c r="T50" i="41"/>
  <c r="I21" i="38"/>
  <c r="I25" i="38" s="1"/>
  <c r="I24" i="38"/>
  <c r="M54" i="38"/>
  <c r="U51" i="38"/>
  <c r="U55" i="38" s="1"/>
  <c r="U54" i="38"/>
  <c r="F51" i="38"/>
  <c r="F55" i="38" s="1"/>
  <c r="F54" i="38"/>
  <c r="N54" i="38"/>
  <c r="V54" i="38"/>
  <c r="A24" i="38"/>
  <c r="W20" i="38"/>
  <c r="S20" i="38"/>
  <c r="O20" i="38"/>
  <c r="K20" i="38"/>
  <c r="G20" i="38"/>
  <c r="C20" i="38"/>
  <c r="V20" i="38"/>
  <c r="R20" i="38"/>
  <c r="N20" i="38"/>
  <c r="J20" i="38"/>
  <c r="F20" i="38"/>
  <c r="E20" i="38"/>
  <c r="M20" i="38"/>
  <c r="U20" i="38"/>
  <c r="I51" i="38"/>
  <c r="I55" i="38" s="1"/>
  <c r="I54" i="38"/>
  <c r="Q51" i="38"/>
  <c r="Q55" i="38" s="1"/>
  <c r="Q21" i="38"/>
  <c r="Q25" i="38" s="1"/>
  <c r="E54" i="38"/>
  <c r="J51" i="38"/>
  <c r="J55" i="38" s="1"/>
  <c r="R51" i="38"/>
  <c r="R55" i="38" s="1"/>
  <c r="R54" i="38"/>
  <c r="C18" i="38"/>
  <c r="C23" i="38" s="1"/>
  <c r="G18" i="38"/>
  <c r="G23" i="38" s="1"/>
  <c r="K18" i="38"/>
  <c r="K23" i="38" s="1"/>
  <c r="O18" i="38"/>
  <c r="O23" i="38" s="1"/>
  <c r="S18" i="38"/>
  <c r="S23" i="38" s="1"/>
  <c r="W18" i="38"/>
  <c r="W23" i="38" s="1"/>
  <c r="D48" i="38"/>
  <c r="D53" i="38" s="1"/>
  <c r="H48" i="38"/>
  <c r="H53" i="38" s="1"/>
  <c r="L48" i="38"/>
  <c r="L53" i="38" s="1"/>
  <c r="P48" i="38"/>
  <c r="P53" i="38" s="1"/>
  <c r="T48" i="38"/>
  <c r="T53" i="38" s="1"/>
  <c r="X48" i="38"/>
  <c r="X53" i="38" s="1"/>
  <c r="C50" i="38"/>
  <c r="G50" i="38"/>
  <c r="K50" i="38"/>
  <c r="O50" i="38"/>
  <c r="S50" i="38"/>
  <c r="W50" i="38"/>
  <c r="A54" i="38"/>
  <c r="D18" i="38"/>
  <c r="D23" i="38" s="1"/>
  <c r="H23" i="38"/>
  <c r="L18" i="38"/>
  <c r="L23" i="38" s="1"/>
  <c r="P18" i="38"/>
  <c r="P23" i="38" s="1"/>
  <c r="T18" i="38"/>
  <c r="T23" i="38" s="1"/>
  <c r="X18" i="38"/>
  <c r="X23" i="38" s="1"/>
  <c r="D50" i="38"/>
  <c r="H50" i="38"/>
  <c r="L50" i="38"/>
  <c r="P50" i="38"/>
  <c r="T50" i="38"/>
  <c r="E51" i="38" l="1"/>
  <c r="E55" i="38" s="1"/>
  <c r="F51" i="41"/>
  <c r="F55" i="41" s="1"/>
  <c r="V51" i="38"/>
  <c r="V55" i="38" s="1"/>
  <c r="N51" i="38"/>
  <c r="N55" i="38" s="1"/>
  <c r="M51" i="38"/>
  <c r="M55" i="38" s="1"/>
  <c r="Y53" i="38"/>
  <c r="T21" i="38"/>
  <c r="T25" i="38" s="1"/>
  <c r="Y53" i="41"/>
  <c r="X51" i="41"/>
  <c r="X55" i="41" s="1"/>
  <c r="Y54" i="45"/>
  <c r="L21" i="38"/>
  <c r="L25" i="38" s="1"/>
  <c r="Y25" i="46"/>
  <c r="Y54" i="46"/>
  <c r="C55" i="46"/>
  <c r="Y55" i="46" s="1"/>
  <c r="Y24" i="46"/>
  <c r="Y24" i="45"/>
  <c r="C25" i="45"/>
  <c r="Y25" i="45" s="1"/>
  <c r="Y55" i="45"/>
  <c r="Y54" i="44"/>
  <c r="C55" i="44"/>
  <c r="Y55" i="44" s="1"/>
  <c r="Y24" i="44"/>
  <c r="Y25" i="44"/>
  <c r="Y24" i="43"/>
  <c r="Y54" i="43"/>
  <c r="C55" i="43"/>
  <c r="Y55" i="43" s="1"/>
  <c r="C25" i="43"/>
  <c r="Y25" i="43" s="1"/>
  <c r="Y24" i="42"/>
  <c r="Y54" i="42"/>
  <c r="C55" i="42"/>
  <c r="Y55" i="42" s="1"/>
  <c r="Y25" i="42"/>
  <c r="K54" i="41"/>
  <c r="K51" i="41"/>
  <c r="K55" i="41" s="1"/>
  <c r="Q21" i="41"/>
  <c r="Q25" i="41" s="1"/>
  <c r="Q24" i="41"/>
  <c r="X21" i="41"/>
  <c r="X25" i="41" s="1"/>
  <c r="X24" i="41"/>
  <c r="V24" i="41"/>
  <c r="V21" i="41"/>
  <c r="V25" i="41" s="1"/>
  <c r="O24" i="41"/>
  <c r="O21" i="41"/>
  <c r="O25" i="41" s="1"/>
  <c r="G54" i="41"/>
  <c r="G51" i="41"/>
  <c r="G55" i="41" s="1"/>
  <c r="I21" i="41"/>
  <c r="I25" i="41" s="1"/>
  <c r="I24" i="41"/>
  <c r="P21" i="41"/>
  <c r="P25" i="41" s="1"/>
  <c r="P24" i="41"/>
  <c r="U21" i="41"/>
  <c r="U25" i="41" s="1"/>
  <c r="U24" i="41"/>
  <c r="J24" i="41"/>
  <c r="J21" i="41"/>
  <c r="J25" i="41" s="1"/>
  <c r="C21" i="41"/>
  <c r="C24" i="41"/>
  <c r="C25" i="41" s="1"/>
  <c r="S21" i="41"/>
  <c r="S25" i="41" s="1"/>
  <c r="S24" i="41"/>
  <c r="P54" i="41"/>
  <c r="P51" i="41"/>
  <c r="P55" i="41" s="1"/>
  <c r="S54" i="41"/>
  <c r="S51" i="41"/>
  <c r="S55" i="41" s="1"/>
  <c r="C54" i="41"/>
  <c r="C51" i="41"/>
  <c r="Y23" i="41"/>
  <c r="T21" i="41"/>
  <c r="T25" i="41" s="1"/>
  <c r="H21" i="41"/>
  <c r="H25" i="41" s="1"/>
  <c r="H24" i="41"/>
  <c r="M21" i="41"/>
  <c r="M25" i="41" s="1"/>
  <c r="M24" i="41"/>
  <c r="N24" i="41"/>
  <c r="N21" i="41"/>
  <c r="N25" i="41" s="1"/>
  <c r="G21" i="41"/>
  <c r="G25" i="41" s="1"/>
  <c r="G24" i="41"/>
  <c r="W21" i="41"/>
  <c r="W25" i="41" s="1"/>
  <c r="W24" i="41"/>
  <c r="H54" i="41"/>
  <c r="H51" i="41"/>
  <c r="H55" i="41" s="1"/>
  <c r="F24" i="41"/>
  <c r="F21" i="41"/>
  <c r="F25" i="41" s="1"/>
  <c r="T51" i="41"/>
  <c r="T55" i="41" s="1"/>
  <c r="T54" i="41"/>
  <c r="D51" i="41"/>
  <c r="D55" i="41" s="1"/>
  <c r="D54" i="41"/>
  <c r="W54" i="41"/>
  <c r="W51" i="41"/>
  <c r="W55" i="41" s="1"/>
  <c r="L54" i="41"/>
  <c r="L51" i="41"/>
  <c r="L55" i="41" s="1"/>
  <c r="O54" i="41"/>
  <c r="O51" i="41"/>
  <c r="O55" i="41" s="1"/>
  <c r="D21" i="41"/>
  <c r="D25" i="41" s="1"/>
  <c r="E21" i="41"/>
  <c r="E25" i="41" s="1"/>
  <c r="E24" i="41"/>
  <c r="R24" i="41"/>
  <c r="R21" i="41"/>
  <c r="R25" i="41" s="1"/>
  <c r="K21" i="41"/>
  <c r="K25" i="41" s="1"/>
  <c r="K24" i="41"/>
  <c r="L21" i="41"/>
  <c r="L25" i="41" s="1"/>
  <c r="P51" i="38"/>
  <c r="P55" i="38" s="1"/>
  <c r="P54" i="38"/>
  <c r="C54" i="38"/>
  <c r="C51" i="38"/>
  <c r="E21" i="38"/>
  <c r="E25" i="38" s="1"/>
  <c r="E24" i="38"/>
  <c r="K24" i="38"/>
  <c r="K21" i="38"/>
  <c r="K25" i="38" s="1"/>
  <c r="L54" i="38"/>
  <c r="L51" i="38"/>
  <c r="L55" i="38" s="1"/>
  <c r="O54" i="38"/>
  <c r="O51" i="38"/>
  <c r="O55" i="38" s="1"/>
  <c r="X21" i="38"/>
  <c r="X25" i="38" s="1"/>
  <c r="F24" i="38"/>
  <c r="F21" i="38"/>
  <c r="F25" i="38" s="1"/>
  <c r="V24" i="38"/>
  <c r="V21" i="38"/>
  <c r="V25" i="38" s="1"/>
  <c r="O21" i="38"/>
  <c r="O25" i="38" s="1"/>
  <c r="O24" i="38"/>
  <c r="X51" i="38"/>
  <c r="X55" i="38" s="1"/>
  <c r="H54" i="38"/>
  <c r="H51" i="38"/>
  <c r="H55" i="38" s="1"/>
  <c r="K54" i="38"/>
  <c r="K51" i="38"/>
  <c r="K55" i="38" s="1"/>
  <c r="P21" i="38"/>
  <c r="P25" i="38" s="1"/>
  <c r="U21" i="38"/>
  <c r="U25" i="38" s="1"/>
  <c r="U24" i="38"/>
  <c r="J24" i="38"/>
  <c r="J21" i="38"/>
  <c r="J25" i="38" s="1"/>
  <c r="C24" i="38"/>
  <c r="C25" i="38" s="1"/>
  <c r="C21" i="38"/>
  <c r="S24" i="38"/>
  <c r="S21" i="38"/>
  <c r="S25" i="38" s="1"/>
  <c r="D21" i="38"/>
  <c r="D25" i="38" s="1"/>
  <c r="S54" i="38"/>
  <c r="S51" i="38"/>
  <c r="S55" i="38" s="1"/>
  <c r="Y23" i="38"/>
  <c r="R24" i="38"/>
  <c r="R21" i="38"/>
  <c r="R25" i="38" s="1"/>
  <c r="T51" i="38"/>
  <c r="T55" i="38" s="1"/>
  <c r="T54" i="38"/>
  <c r="D51" i="38"/>
  <c r="D55" i="38" s="1"/>
  <c r="D54" i="38"/>
  <c r="W54" i="38"/>
  <c r="W51" i="38"/>
  <c r="W55" i="38" s="1"/>
  <c r="G54" i="38"/>
  <c r="G51" i="38"/>
  <c r="G55" i="38" s="1"/>
  <c r="H21" i="38"/>
  <c r="H25" i="38" s="1"/>
  <c r="M21" i="38"/>
  <c r="M25" i="38" s="1"/>
  <c r="M24" i="38"/>
  <c r="N24" i="38"/>
  <c r="N21" i="38"/>
  <c r="N25" i="38" s="1"/>
  <c r="G21" i="38"/>
  <c r="G25" i="38" s="1"/>
  <c r="G24" i="38"/>
  <c r="W21" i="38"/>
  <c r="W25" i="38" s="1"/>
  <c r="W24" i="38"/>
  <c r="Y25" i="41" l="1"/>
  <c r="Y54" i="41"/>
  <c r="C55" i="41"/>
  <c r="Y55" i="41" s="1"/>
  <c r="Y24" i="41"/>
  <c r="Y25" i="38"/>
  <c r="Y54" i="38"/>
  <c r="C55" i="38"/>
  <c r="Y55" i="38" s="1"/>
  <c r="Y24" i="38"/>
</calcChain>
</file>

<file path=xl/sharedStrings.xml><?xml version="1.0" encoding="utf-8"?>
<sst xmlns="http://schemas.openxmlformats.org/spreadsheetml/2006/main" count="780" uniqueCount="142">
  <si>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</si>
  <si>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</si>
  <si>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</si>
  <si>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</si>
  <si>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</si>
  <si>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</si>
  <si>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</si>
  <si>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</si>
  <si>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</si>
  <si>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</si>
  <si>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</si>
  <si>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</si>
  <si>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</si>
  <si>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</si>
  <si>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</si>
  <si>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</si>
  <si>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</si>
  <si>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</si>
  <si>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</si>
  <si>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</si>
  <si>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</si>
  <si>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</si>
  <si>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</si>
  <si>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</si>
  <si>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միրգ</t>
  </si>
  <si>
    <t>թեյ,  պանիր</t>
  </si>
  <si>
    <t xml:space="preserve">   հաց</t>
  </si>
  <si>
    <t xml:space="preserve">  աղցան</t>
  </si>
  <si>
    <t>ձեթ</t>
  </si>
  <si>
    <t>կարագ</t>
  </si>
  <si>
    <t>պանիր</t>
  </si>
  <si>
    <t>շաքարավազ</t>
  </si>
  <si>
    <t>կ.բրինձ</t>
  </si>
  <si>
    <t>գազար</t>
  </si>
  <si>
    <t>բազուկ</t>
  </si>
  <si>
    <t>թթվասեր</t>
  </si>
  <si>
    <t>մածուն</t>
  </si>
  <si>
    <t>վերմիշել</t>
  </si>
  <si>
    <t>ձու1/10</t>
  </si>
  <si>
    <t>ալյուր</t>
  </si>
  <si>
    <t>խնձոր</t>
  </si>
  <si>
    <t>աղ</t>
  </si>
  <si>
    <t>կանաչի</t>
  </si>
  <si>
    <t>հաց</t>
  </si>
  <si>
    <t xml:space="preserve">   միրգ</t>
  </si>
  <si>
    <t xml:space="preserve">  պանիր</t>
  </si>
  <si>
    <t>աղցան</t>
  </si>
  <si>
    <t xml:space="preserve">  հաց</t>
  </si>
  <si>
    <t>կարտոֆիլ</t>
  </si>
  <si>
    <t>միս</t>
  </si>
  <si>
    <t>հնդկաձավար</t>
  </si>
  <si>
    <t>կաղամբ</t>
  </si>
  <si>
    <t>եգիպտացորեն</t>
  </si>
  <si>
    <t xml:space="preserve">     միրգ</t>
  </si>
  <si>
    <t>ջեմ</t>
  </si>
  <si>
    <t>ձու</t>
  </si>
  <si>
    <t>ձավար</t>
  </si>
  <si>
    <t xml:space="preserve">  միրգ</t>
  </si>
  <si>
    <t xml:space="preserve">    թթվասեր</t>
  </si>
  <si>
    <t xml:space="preserve">   մսով  բորշչ</t>
  </si>
  <si>
    <t>սոխ</t>
  </si>
  <si>
    <t>թթու վարունգ</t>
  </si>
  <si>
    <t xml:space="preserve">    պանիր</t>
  </si>
  <si>
    <t xml:space="preserve">   աղցան</t>
  </si>
  <si>
    <t>կարտոֆիլի  պյուրե</t>
  </si>
  <si>
    <t>նարինջ</t>
  </si>
  <si>
    <t>հաց  պանիր</t>
  </si>
  <si>
    <t>լոբի</t>
  </si>
  <si>
    <t>բրինձ</t>
  </si>
  <si>
    <t xml:space="preserve">   բիսկվիթ1/8</t>
  </si>
  <si>
    <t>ձու1/8</t>
  </si>
  <si>
    <t xml:space="preserve">  թեյ,  պանիր</t>
  </si>
  <si>
    <t>կաթ</t>
  </si>
  <si>
    <t>մաննի</t>
  </si>
  <si>
    <t>շոկոլադ</t>
  </si>
  <si>
    <t>հավ</t>
  </si>
  <si>
    <t>կաթնաշոր</t>
  </si>
  <si>
    <t>լապշա</t>
  </si>
  <si>
    <t xml:space="preserve">    միրգ</t>
  </si>
  <si>
    <t>ձու1/2</t>
  </si>
  <si>
    <t xml:space="preserve">   թեյ.  Ձու,  կարագ</t>
  </si>
  <si>
    <t xml:space="preserve">  թեյ  պանիր</t>
  </si>
  <si>
    <t xml:space="preserve">   հաց  պանիր</t>
  </si>
  <si>
    <t>բանան</t>
  </si>
  <si>
    <t>հավի կրծքամիս</t>
  </si>
  <si>
    <t>հալվա</t>
  </si>
  <si>
    <t xml:space="preserve">    պանիր,  թեյ</t>
  </si>
  <si>
    <t>Սպաս</t>
  </si>
  <si>
    <t>կ,ոլոր</t>
  </si>
  <si>
    <t xml:space="preserve">  ձու1/2  կարագ</t>
  </si>
  <si>
    <t xml:space="preserve">  հնդկաձավարով փլավ</t>
  </si>
  <si>
    <t>փլավ  սպագետի</t>
  </si>
  <si>
    <t>սպագետի</t>
  </si>
  <si>
    <t>կ.ոլոռ</t>
  </si>
  <si>
    <t xml:space="preserve">  հաց  </t>
  </si>
  <si>
    <t>կաթնաշորով գաթա 1/10</t>
  </si>
  <si>
    <t>կիտրոն</t>
  </si>
  <si>
    <t>հավով բրնձով փլավ</t>
  </si>
  <si>
    <t>կաթնաշոր, թթվասեր</t>
  </si>
  <si>
    <t xml:space="preserve"> հաց</t>
  </si>
  <si>
    <t>շոգեխաշած բազուկ</t>
  </si>
  <si>
    <t>լապշայով ապուր</t>
  </si>
  <si>
    <t>տ.կարտոֆիլ</t>
  </si>
  <si>
    <t>կարտոֆիլի պյուրե</t>
  </si>
  <si>
    <t>մակարոնով  փլավ</t>
  </si>
  <si>
    <t>մակարոն</t>
  </si>
  <si>
    <t>բրնձով շիլա</t>
  </si>
  <si>
    <t>ջեմ, կարագ, հալվա</t>
  </si>
  <si>
    <t>գազար, պանիր</t>
  </si>
  <si>
    <t xml:space="preserve"> հավի կրծքամսով խճողոկ</t>
  </si>
  <si>
    <t xml:space="preserve"> վերմիշելով փլավ</t>
  </si>
  <si>
    <t xml:space="preserve"> կաթնաշոր, թթվասեր</t>
  </si>
  <si>
    <t>հնդկաձավարով  փլավ</t>
  </si>
  <si>
    <t>վերմիշելով  փլավ</t>
  </si>
  <si>
    <t>հաց , պանիր</t>
  </si>
  <si>
    <t>հավով  բրնձով  փլավ</t>
  </si>
  <si>
    <t xml:space="preserve">                            </t>
  </si>
  <si>
    <t>ձվածեղ</t>
  </si>
  <si>
    <t>հավով կարտոֆիլով սոուզ</t>
  </si>
  <si>
    <t xml:space="preserve">   թեյ    պանիր</t>
  </si>
  <si>
    <t>Բիսկվիթ  1/10</t>
  </si>
  <si>
    <t xml:space="preserve">  մածուն</t>
  </si>
  <si>
    <t>հավով բրնձով  ապուր</t>
  </si>
  <si>
    <t>մսով  վերմիշելով  փլավ</t>
  </si>
  <si>
    <t>հաց,պանիր</t>
  </si>
  <si>
    <t>,  բիսկվիթ1/10</t>
  </si>
  <si>
    <t xml:space="preserve">    պանիր,  կակաո</t>
  </si>
  <si>
    <t>Տոլմա</t>
  </si>
  <si>
    <t>տոմատ</t>
  </si>
  <si>
    <t>մսով  կոտլետ</t>
  </si>
  <si>
    <t>հավով վերմշելով ապուր</t>
  </si>
  <si>
    <t>թթվասեր  մածուն</t>
  </si>
  <si>
    <t>բրնձով  ոսպով  փլավ</t>
  </si>
  <si>
    <t>ոսպ</t>
  </si>
  <si>
    <t>տ.կարտոֆիլ   խավիար</t>
  </si>
  <si>
    <t>խավիար</t>
  </si>
  <si>
    <t>թխվածքաբլիթ</t>
  </si>
  <si>
    <t>ոսպով  ապուր</t>
  </si>
  <si>
    <t>վաֆլի</t>
  </si>
  <si>
    <t>կաթնաշոռով գաթա1/10</t>
  </si>
  <si>
    <t>մածուն,կոնֆետ</t>
  </si>
  <si>
    <t>հավի կրծքամսով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</si>
</sst>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workbookViewId="0">
      <selection activeCell="E11" sqref="E1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43178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55.5" thickBot="1" x14ac:dyDescent="0.2">
      <c r="A4" s="63"/>
      <c r="B4" s="64"/>
      <c r="C4" s="16" t="s">
        <v>43</v>
      </c>
      <c r="D4" s="17" t="s">
        <v>28</v>
      </c>
      <c r="E4" s="18" t="s">
        <v>29</v>
      </c>
      <c r="F4" s="18" t="s">
        <v>30</v>
      </c>
      <c r="G4" s="18" t="s">
        <v>31</v>
      </c>
      <c r="H4" s="18" t="s">
        <v>55</v>
      </c>
      <c r="I4" s="19" t="s">
        <v>33</v>
      </c>
      <c r="J4" s="18" t="s">
        <v>75</v>
      </c>
      <c r="K4" s="18" t="s">
        <v>48</v>
      </c>
      <c r="L4" s="18" t="s">
        <v>36</v>
      </c>
      <c r="M4" s="18" t="s">
        <v>37</v>
      </c>
      <c r="N4" s="19" t="s">
        <v>34</v>
      </c>
      <c r="O4" s="18" t="s">
        <v>41</v>
      </c>
      <c r="P4" s="18" t="s">
        <v>60</v>
      </c>
      <c r="Q4" s="18" t="s">
        <v>65</v>
      </c>
      <c r="R4" s="18" t="s">
        <v>40</v>
      </c>
      <c r="S4" s="18" t="s">
        <v>42</v>
      </c>
      <c r="T4" s="18"/>
      <c r="U4" s="19"/>
      <c r="V4" s="20"/>
      <c r="W4" s="17"/>
      <c r="X4" s="17"/>
      <c r="Y4" s="15"/>
    </row>
    <row r="5" spans="1:25" ht="11.25" customHeight="1" x14ac:dyDescent="0.15">
      <c r="A5" s="68" t="s">
        <v>5</v>
      </c>
      <c r="B5" s="21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80</v>
      </c>
      <c r="R5" s="22">
        <v>70</v>
      </c>
      <c r="S5" s="22"/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117</v>
      </c>
      <c r="C6" s="25"/>
      <c r="D6" s="25"/>
      <c r="E6" s="25">
        <v>5</v>
      </c>
      <c r="F6" s="25"/>
      <c r="G6" s="25"/>
      <c r="H6" s="25">
        <v>1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69"/>
      <c r="B7" s="24" t="s">
        <v>25</v>
      </c>
      <c r="C7" s="25"/>
      <c r="D7" s="25"/>
      <c r="E7" s="25"/>
      <c r="F7" s="25">
        <v>7</v>
      </c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100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>
        <v>40</v>
      </c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30</v>
      </c>
      <c r="C10" s="25"/>
      <c r="D10" s="25"/>
      <c r="E10" s="25"/>
      <c r="F10" s="25">
        <v>7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69"/>
      <c r="B11" s="30" t="s">
        <v>118</v>
      </c>
      <c r="C11" s="25"/>
      <c r="D11" s="25"/>
      <c r="E11" s="25">
        <v>8</v>
      </c>
      <c r="F11" s="25"/>
      <c r="G11" s="25"/>
      <c r="H11" s="25"/>
      <c r="I11" s="25">
        <v>10</v>
      </c>
      <c r="J11" s="25">
        <v>100</v>
      </c>
      <c r="K11" s="25">
        <v>120</v>
      </c>
      <c r="L11" s="25"/>
      <c r="M11" s="25"/>
      <c r="N11" s="25"/>
      <c r="O11" s="25">
        <v>5</v>
      </c>
      <c r="P11" s="25">
        <v>7</v>
      </c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0"/>
      <c r="B12" s="27" t="s">
        <v>43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33</v>
      </c>
      <c r="C13" s="22"/>
      <c r="D13" s="22"/>
      <c r="E13" s="22"/>
      <c r="F13" s="22"/>
      <c r="G13" s="22"/>
      <c r="H13" s="22"/>
      <c r="I13" s="22">
        <v>40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69"/>
      <c r="B14" s="24" t="s">
        <v>36</v>
      </c>
      <c r="C14" s="25"/>
      <c r="D14" s="25"/>
      <c r="E14" s="25"/>
      <c r="F14" s="25"/>
      <c r="G14" s="25"/>
      <c r="H14" s="25"/>
      <c r="I14" s="25"/>
      <c r="J14" s="25"/>
      <c r="K14" s="25"/>
      <c r="L14" s="25">
        <v>40</v>
      </c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113</v>
      </c>
      <c r="C15" s="25"/>
      <c r="D15" s="25">
        <v>15</v>
      </c>
      <c r="E15" s="25"/>
      <c r="F15" s="25"/>
      <c r="G15" s="25"/>
      <c r="H15" s="25"/>
      <c r="I15" s="25"/>
      <c r="J15" s="25"/>
      <c r="K15" s="25"/>
      <c r="L15" s="25"/>
      <c r="M15" s="25">
        <v>50</v>
      </c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 t="s">
        <v>43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31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13</v>
      </c>
      <c r="F17" s="31">
        <f t="shared" si="0"/>
        <v>14</v>
      </c>
      <c r="G17" s="31">
        <f t="shared" si="0"/>
        <v>20</v>
      </c>
      <c r="H17" s="31">
        <f t="shared" si="0"/>
        <v>1</v>
      </c>
      <c r="I17" s="31">
        <f t="shared" si="0"/>
        <v>10</v>
      </c>
      <c r="J17" s="31">
        <f t="shared" si="0"/>
        <v>100</v>
      </c>
      <c r="K17" s="31">
        <f t="shared" si="0"/>
        <v>120</v>
      </c>
      <c r="L17" s="31">
        <f t="shared" si="0"/>
        <v>0</v>
      </c>
      <c r="M17" s="31">
        <f t="shared" si="0"/>
        <v>0</v>
      </c>
      <c r="N17" s="31">
        <f t="shared" si="0"/>
        <v>40</v>
      </c>
      <c r="O17" s="31">
        <f t="shared" si="0"/>
        <v>5</v>
      </c>
      <c r="P17" s="31">
        <f t="shared" si="0"/>
        <v>7</v>
      </c>
      <c r="Q17" s="31">
        <f t="shared" si="0"/>
        <v>80</v>
      </c>
      <c r="R17" s="31">
        <f t="shared" si="0"/>
        <v>70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31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1.2999999999999999E-2</v>
      </c>
      <c r="F18" s="33">
        <f>+(A17*F17)/1000</f>
        <v>1.4E-2</v>
      </c>
      <c r="G18" s="33">
        <f>+(A17*G17)/1000</f>
        <v>0.02</v>
      </c>
      <c r="H18" s="33">
        <f>+(A17*H17)</f>
        <v>1</v>
      </c>
      <c r="I18" s="33">
        <f>+(A17*I17)/1000</f>
        <v>0.01</v>
      </c>
      <c r="J18" s="33">
        <f>+(A17*J17)/1000</f>
        <v>0.1</v>
      </c>
      <c r="K18" s="33">
        <f>+(A17*K17)/1000</f>
        <v>0.12</v>
      </c>
      <c r="L18" s="33">
        <f>+(A17*L17)/1000</f>
        <v>0</v>
      </c>
      <c r="M18" s="33">
        <f>+(A17*M17)/1000</f>
        <v>0</v>
      </c>
      <c r="N18" s="33">
        <f>+(A17*N17)/1000</f>
        <v>0.04</v>
      </c>
      <c r="O18" s="33">
        <f>+(A17*O17)/1000</f>
        <v>5.0000000000000001E-3</v>
      </c>
      <c r="P18" s="33">
        <f>+(A17*P17)/1000</f>
        <v>7.0000000000000001E-3</v>
      </c>
      <c r="Q18" s="33">
        <f>+(A17*Q17)/1000</f>
        <v>0.08</v>
      </c>
      <c r="R18" s="33">
        <f>+(A17*R17)/1000</f>
        <v>7.0000000000000007E-2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31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40</v>
      </c>
      <c r="J19" s="34">
        <f t="shared" si="1"/>
        <v>0</v>
      </c>
      <c r="K19" s="34">
        <f t="shared" si="1"/>
        <v>0</v>
      </c>
      <c r="L19" s="34">
        <f t="shared" si="1"/>
        <v>40</v>
      </c>
      <c r="M19" s="34">
        <f t="shared" si="1"/>
        <v>50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31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0.04</v>
      </c>
      <c r="J20" s="36">
        <f>+(A19*J19)/1000</f>
        <v>0</v>
      </c>
      <c r="K20" s="36">
        <f>+(A19*K19)/1000</f>
        <v>0</v>
      </c>
      <c r="L20" s="36">
        <f>+(A19*L19)/1000</f>
        <v>0.04</v>
      </c>
      <c r="M20" s="36">
        <f>+(A19*M19)/1000</f>
        <v>0.05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  <c r="AE20" s="9" t="s">
        <v>116</v>
      </c>
    </row>
    <row r="21" spans="1:31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1.2999999999999999E-2</v>
      </c>
      <c r="F21" s="38">
        <f t="shared" si="2"/>
        <v>1.4E-2</v>
      </c>
      <c r="G21" s="38">
        <f t="shared" si="2"/>
        <v>0.02</v>
      </c>
      <c r="H21" s="38">
        <f t="shared" si="2"/>
        <v>1</v>
      </c>
      <c r="I21" s="38">
        <f t="shared" si="2"/>
        <v>0.05</v>
      </c>
      <c r="J21" s="38">
        <f t="shared" si="2"/>
        <v>0.1</v>
      </c>
      <c r="K21" s="38">
        <f t="shared" si="2"/>
        <v>0.12</v>
      </c>
      <c r="L21" s="38">
        <f t="shared" si="2"/>
        <v>0.04</v>
      </c>
      <c r="M21" s="38">
        <f t="shared" si="2"/>
        <v>0.05</v>
      </c>
      <c r="N21" s="38">
        <f t="shared" si="2"/>
        <v>0.04</v>
      </c>
      <c r="O21" s="38">
        <f t="shared" si="2"/>
        <v>5.0000000000000001E-3</v>
      </c>
      <c r="P21" s="38">
        <f t="shared" si="2"/>
        <v>7.0000000000000001E-3</v>
      </c>
      <c r="Q21" s="38">
        <f t="shared" si="2"/>
        <v>0.08</v>
      </c>
      <c r="R21" s="38">
        <f t="shared" si="2"/>
        <v>7.0000000000000007E-2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31" x14ac:dyDescent="0.15">
      <c r="A22" s="65" t="s">
        <v>9</v>
      </c>
      <c r="B22" s="67"/>
      <c r="C22" s="40">
        <v>248</v>
      </c>
      <c r="D22" s="40">
        <v>574</v>
      </c>
      <c r="E22" s="40">
        <v>4320</v>
      </c>
      <c r="F22" s="40">
        <v>1584</v>
      </c>
      <c r="G22" s="40">
        <v>360</v>
      </c>
      <c r="H22" s="40">
        <v>59</v>
      </c>
      <c r="I22" s="40">
        <v>219</v>
      </c>
      <c r="J22" s="40">
        <v>1240</v>
      </c>
      <c r="K22" s="40">
        <v>167</v>
      </c>
      <c r="L22" s="40">
        <v>264</v>
      </c>
      <c r="M22" s="40">
        <v>240</v>
      </c>
      <c r="N22" s="40">
        <v>142</v>
      </c>
      <c r="O22" s="40">
        <v>145</v>
      </c>
      <c r="P22" s="40">
        <v>216</v>
      </c>
      <c r="Q22" s="40">
        <v>534</v>
      </c>
      <c r="R22" s="40">
        <v>198</v>
      </c>
      <c r="S22" s="40">
        <v>118</v>
      </c>
      <c r="T22" s="40"/>
      <c r="U22" s="40"/>
      <c r="V22" s="40"/>
      <c r="W22" s="41"/>
      <c r="X22" s="41"/>
      <c r="Y22" s="15"/>
    </row>
    <row r="23" spans="1:31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56.16</v>
      </c>
      <c r="F23" s="42">
        <f t="shared" si="3"/>
        <v>22.176000000000002</v>
      </c>
      <c r="G23" s="42">
        <f t="shared" si="3"/>
        <v>7.2</v>
      </c>
      <c r="H23" s="42">
        <f t="shared" si="3"/>
        <v>59</v>
      </c>
      <c r="I23" s="42">
        <f t="shared" si="3"/>
        <v>2.19</v>
      </c>
      <c r="J23" s="42">
        <f t="shared" si="3"/>
        <v>124</v>
      </c>
      <c r="K23" s="42">
        <f t="shared" si="3"/>
        <v>20.04</v>
      </c>
      <c r="L23" s="42">
        <f t="shared" si="3"/>
        <v>0</v>
      </c>
      <c r="M23" s="42">
        <f t="shared" si="3"/>
        <v>0</v>
      </c>
      <c r="N23" s="42">
        <f t="shared" si="3"/>
        <v>5.68</v>
      </c>
      <c r="O23" s="42">
        <f t="shared" si="3"/>
        <v>0.72499999999999998</v>
      </c>
      <c r="P23" s="42">
        <f t="shared" si="3"/>
        <v>1.512</v>
      </c>
      <c r="Q23" s="42">
        <f t="shared" si="3"/>
        <v>42.72</v>
      </c>
      <c r="R23" s="42">
        <f t="shared" si="3"/>
        <v>13.860000000000001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375.10300000000007</v>
      </c>
    </row>
    <row r="24" spans="1:31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8.76</v>
      </c>
      <c r="J24" s="42">
        <f t="shared" si="4"/>
        <v>0</v>
      </c>
      <c r="K24" s="42">
        <f t="shared" si="4"/>
        <v>0</v>
      </c>
      <c r="L24" s="42">
        <f t="shared" si="4"/>
        <v>10.56</v>
      </c>
      <c r="M24" s="42">
        <f t="shared" si="4"/>
        <v>12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49.85</v>
      </c>
    </row>
    <row r="25" spans="1:31" x14ac:dyDescent="0.15">
      <c r="A25" s="74" t="s">
        <v>11</v>
      </c>
      <c r="B25" s="75"/>
      <c r="C25" s="44">
        <f>SUM(C23:C24)</f>
        <v>29.759999999999998</v>
      </c>
      <c r="D25" s="44">
        <f t="shared" ref="D25:X25" si="5">+D21*D22</f>
        <v>8.61</v>
      </c>
      <c r="E25" s="44">
        <f t="shared" si="5"/>
        <v>56.16</v>
      </c>
      <c r="F25" s="44">
        <f t="shared" si="5"/>
        <v>22.176000000000002</v>
      </c>
      <c r="G25" s="44">
        <f t="shared" si="5"/>
        <v>7.2</v>
      </c>
      <c r="H25" s="44">
        <f t="shared" si="5"/>
        <v>59</v>
      </c>
      <c r="I25" s="44">
        <f t="shared" si="5"/>
        <v>10.950000000000001</v>
      </c>
      <c r="J25" s="44">
        <f t="shared" si="5"/>
        <v>124</v>
      </c>
      <c r="K25" s="44">
        <f t="shared" si="5"/>
        <v>20.04</v>
      </c>
      <c r="L25" s="44">
        <f t="shared" si="5"/>
        <v>10.56</v>
      </c>
      <c r="M25" s="44">
        <f t="shared" si="5"/>
        <v>12</v>
      </c>
      <c r="N25" s="44">
        <f t="shared" si="5"/>
        <v>5.68</v>
      </c>
      <c r="O25" s="44">
        <f t="shared" si="5"/>
        <v>0.72499999999999998</v>
      </c>
      <c r="P25" s="44">
        <f t="shared" si="5"/>
        <v>1.512</v>
      </c>
      <c r="Q25" s="44">
        <f t="shared" si="5"/>
        <v>42.72</v>
      </c>
      <c r="R25" s="44">
        <f t="shared" si="5"/>
        <v>13.860000000000001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424.95300000000009</v>
      </c>
    </row>
    <row r="26" spans="1:31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31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31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31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31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>
        <v>43178</v>
      </c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 t="s">
        <v>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67.5" thickBot="1" x14ac:dyDescent="0.2">
      <c r="A34" s="63"/>
      <c r="B34" s="64"/>
      <c r="C34" s="16" t="s">
        <v>43</v>
      </c>
      <c r="D34" s="18" t="s">
        <v>28</v>
      </c>
      <c r="E34" s="18" t="s">
        <v>30</v>
      </c>
      <c r="F34" s="18" t="s">
        <v>29</v>
      </c>
      <c r="G34" s="18" t="s">
        <v>79</v>
      </c>
      <c r="H34" s="18" t="s">
        <v>50</v>
      </c>
      <c r="I34" s="18" t="s">
        <v>84</v>
      </c>
      <c r="J34" s="18" t="s">
        <v>33</v>
      </c>
      <c r="K34" s="18" t="s">
        <v>52</v>
      </c>
      <c r="L34" s="18" t="s">
        <v>35</v>
      </c>
      <c r="M34" s="18" t="s">
        <v>41</v>
      </c>
      <c r="N34" s="18" t="s">
        <v>40</v>
      </c>
      <c r="O34" s="18" t="s">
        <v>42</v>
      </c>
      <c r="P34" s="18" t="s">
        <v>136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 t="s">
        <v>5</v>
      </c>
      <c r="B35" s="21" t="s">
        <v>44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60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 t="s">
        <v>89</v>
      </c>
      <c r="C36" s="25"/>
      <c r="D36" s="25"/>
      <c r="E36" s="25"/>
      <c r="F36" s="25">
        <v>2</v>
      </c>
      <c r="G36" s="25">
        <f>1/2</f>
        <v>0.5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 t="s">
        <v>45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 t="s">
        <v>26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 t="s">
        <v>6</v>
      </c>
      <c r="B39" s="21" t="s">
        <v>46</v>
      </c>
      <c r="C39" s="22"/>
      <c r="D39" s="22"/>
      <c r="E39" s="22"/>
      <c r="F39" s="22"/>
      <c r="G39" s="22"/>
      <c r="H39" s="22"/>
      <c r="I39" s="22">
        <v>30</v>
      </c>
      <c r="J39" s="22">
        <v>50</v>
      </c>
      <c r="K39" s="22">
        <v>15</v>
      </c>
      <c r="L39" s="22">
        <v>15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 t="s">
        <v>90</v>
      </c>
      <c r="C40" s="25"/>
      <c r="D40" s="25">
        <v>15</v>
      </c>
      <c r="E40" s="25"/>
      <c r="F40" s="25"/>
      <c r="G40" s="25"/>
      <c r="H40" s="25">
        <v>50</v>
      </c>
      <c r="I40" s="25"/>
      <c r="J40" s="25"/>
      <c r="K40" s="25"/>
      <c r="L40" s="25"/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 t="s">
        <v>47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 t="s">
        <v>136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>
        <v>30</v>
      </c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15</v>
      </c>
      <c r="F47" s="31">
        <f t="shared" si="6"/>
        <v>2</v>
      </c>
      <c r="G47" s="31">
        <f t="shared" si="6"/>
        <v>0.5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60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1.4999999999999999E-2</v>
      </c>
      <c r="F48" s="33">
        <f>+(A47*F47)/1000</f>
        <v>2E-3</v>
      </c>
      <c r="G48" s="33">
        <f>+(A47*G47)</f>
        <v>0.5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0.06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0</v>
      </c>
      <c r="F49" s="34">
        <f t="shared" si="7"/>
        <v>0</v>
      </c>
      <c r="G49" s="34">
        <f t="shared" si="7"/>
        <v>0</v>
      </c>
      <c r="H49" s="34">
        <f t="shared" si="7"/>
        <v>50</v>
      </c>
      <c r="I49" s="34">
        <f t="shared" si="7"/>
        <v>30</v>
      </c>
      <c r="J49" s="34">
        <f t="shared" si="7"/>
        <v>50</v>
      </c>
      <c r="K49" s="34">
        <f t="shared" si="7"/>
        <v>15</v>
      </c>
      <c r="L49" s="34">
        <f t="shared" si="7"/>
        <v>15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30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</v>
      </c>
      <c r="F50" s="36">
        <f>+(A49*F49)/1000</f>
        <v>0</v>
      </c>
      <c r="G50" s="36">
        <f>+(A49*G49)/1000</f>
        <v>0</v>
      </c>
      <c r="H50" s="36">
        <f>+(A49*H49)/1000</f>
        <v>0.05</v>
      </c>
      <c r="I50" s="36">
        <f>+(A49*I49)/1000</f>
        <v>0.03</v>
      </c>
      <c r="J50" s="36">
        <f>+(A49*J49)/1000</f>
        <v>0.05</v>
      </c>
      <c r="K50" s="36">
        <f>+(A49*K49)/1000</f>
        <v>1.4999999999999999E-2</v>
      </c>
      <c r="L50" s="36">
        <f>+(A49*L49)/1000</f>
        <v>1.4999999999999999E-2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0.03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1.4999999999999999E-2</v>
      </c>
      <c r="F51" s="38">
        <f t="shared" si="8"/>
        <v>2E-3</v>
      </c>
      <c r="G51" s="38">
        <f t="shared" si="8"/>
        <v>0.5</v>
      </c>
      <c r="H51" s="38">
        <f t="shared" si="8"/>
        <v>0.05</v>
      </c>
      <c r="I51" s="38">
        <f t="shared" si="8"/>
        <v>0.03</v>
      </c>
      <c r="J51" s="38">
        <f t="shared" si="8"/>
        <v>0.05</v>
      </c>
      <c r="K51" s="38">
        <f t="shared" si="8"/>
        <v>1.4999999999999999E-2</v>
      </c>
      <c r="L51" s="38">
        <f t="shared" si="8"/>
        <v>1.4999999999999999E-2</v>
      </c>
      <c r="M51" s="38">
        <f t="shared" si="8"/>
        <v>3.0000000000000001E-3</v>
      </c>
      <c r="N51" s="38">
        <f t="shared" si="8"/>
        <v>0.06</v>
      </c>
      <c r="O51" s="38">
        <f t="shared" si="8"/>
        <v>0</v>
      </c>
      <c r="P51" s="38">
        <f t="shared" si="8"/>
        <v>0.03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248</v>
      </c>
      <c r="D52" s="40">
        <v>574</v>
      </c>
      <c r="E52" s="40">
        <v>1584</v>
      </c>
      <c r="F52" s="40">
        <v>4320</v>
      </c>
      <c r="G52" s="40">
        <v>59</v>
      </c>
      <c r="H52" s="40">
        <v>293</v>
      </c>
      <c r="I52" s="40">
        <v>1510</v>
      </c>
      <c r="J52" s="40">
        <v>219</v>
      </c>
      <c r="K52" s="40">
        <v>674</v>
      </c>
      <c r="L52" s="40">
        <v>714</v>
      </c>
      <c r="M52" s="40">
        <v>145</v>
      </c>
      <c r="N52" s="40">
        <v>198</v>
      </c>
      <c r="O52" s="40">
        <v>118</v>
      </c>
      <c r="P52" s="40">
        <v>547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23.759999999999998</v>
      </c>
      <c r="F53" s="42">
        <f t="shared" si="9"/>
        <v>8.64</v>
      </c>
      <c r="G53" s="42">
        <f t="shared" si="9"/>
        <v>29.5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11.879999999999999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91.14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0</v>
      </c>
      <c r="H54" s="42">
        <f t="shared" si="10"/>
        <v>14.65</v>
      </c>
      <c r="I54" s="42">
        <f t="shared" si="10"/>
        <v>45.3</v>
      </c>
      <c r="J54" s="42">
        <f t="shared" si="10"/>
        <v>10.950000000000001</v>
      </c>
      <c r="K54" s="42">
        <f t="shared" si="10"/>
        <v>10.11</v>
      </c>
      <c r="L54" s="42">
        <f t="shared" si="10"/>
        <v>10.709999999999999</v>
      </c>
      <c r="M54" s="42">
        <f t="shared" si="10"/>
        <v>0.435</v>
      </c>
      <c r="N54" s="42">
        <f t="shared" si="10"/>
        <v>0</v>
      </c>
      <c r="O54" s="42">
        <f t="shared" si="10"/>
        <v>0</v>
      </c>
      <c r="P54" s="42">
        <f t="shared" si="10"/>
        <v>16.41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132.05500000000001</v>
      </c>
    </row>
    <row r="55" spans="1:25" x14ac:dyDescent="0.15">
      <c r="A55" s="74" t="s">
        <v>11</v>
      </c>
      <c r="B55" s="75"/>
      <c r="C55" s="44">
        <f>SUM(C53:C54)</f>
        <v>32.24</v>
      </c>
      <c r="D55" s="44">
        <f t="shared" ref="D55:X55" si="11">+D51*D52</f>
        <v>8.61</v>
      </c>
      <c r="E55" s="44">
        <f t="shared" si="11"/>
        <v>23.759999999999998</v>
      </c>
      <c r="F55" s="44">
        <f t="shared" si="11"/>
        <v>8.64</v>
      </c>
      <c r="G55" s="44">
        <f t="shared" si="11"/>
        <v>29.5</v>
      </c>
      <c r="H55" s="44">
        <f t="shared" si="11"/>
        <v>14.65</v>
      </c>
      <c r="I55" s="44">
        <f t="shared" si="11"/>
        <v>45.3</v>
      </c>
      <c r="J55" s="44">
        <f t="shared" si="11"/>
        <v>10.950000000000001</v>
      </c>
      <c r="K55" s="44">
        <f t="shared" si="11"/>
        <v>10.11</v>
      </c>
      <c r="L55" s="44">
        <f t="shared" si="11"/>
        <v>10.709999999999999</v>
      </c>
      <c r="M55" s="44">
        <f t="shared" si="11"/>
        <v>0.435</v>
      </c>
      <c r="N55" s="44">
        <f t="shared" si="11"/>
        <v>11.879999999999999</v>
      </c>
      <c r="O55" s="44">
        <f t="shared" si="11"/>
        <v>0</v>
      </c>
      <c r="P55" s="44">
        <f t="shared" si="11"/>
        <v>16.41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223.19499999999999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workbookViewId="0">
      <selection activeCell="R13" sqref="R13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43189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55.5" thickBot="1" x14ac:dyDescent="0.2">
      <c r="A4" s="63"/>
      <c r="B4" s="64"/>
      <c r="C4" s="16" t="s">
        <v>43</v>
      </c>
      <c r="D4" s="17" t="s">
        <v>32</v>
      </c>
      <c r="E4" s="18" t="s">
        <v>30</v>
      </c>
      <c r="F4" s="18" t="s">
        <v>31</v>
      </c>
      <c r="G4" s="18" t="s">
        <v>36</v>
      </c>
      <c r="H4" s="18" t="s">
        <v>38</v>
      </c>
      <c r="I4" s="19" t="s">
        <v>39</v>
      </c>
      <c r="J4" s="18" t="s">
        <v>33</v>
      </c>
      <c r="K4" s="18" t="s">
        <v>76</v>
      </c>
      <c r="L4" s="18" t="s">
        <v>75</v>
      </c>
      <c r="M4" s="18" t="s">
        <v>37</v>
      </c>
      <c r="N4" s="19" t="s">
        <v>48</v>
      </c>
      <c r="O4" s="18" t="s">
        <v>60</v>
      </c>
      <c r="P4" s="18" t="s">
        <v>40</v>
      </c>
      <c r="Q4" s="18" t="s">
        <v>83</v>
      </c>
      <c r="R4" s="18" t="s">
        <v>35</v>
      </c>
      <c r="S4" s="18" t="s">
        <v>29</v>
      </c>
      <c r="T4" s="18" t="s">
        <v>41</v>
      </c>
      <c r="U4" s="19" t="s">
        <v>74</v>
      </c>
      <c r="V4" s="20"/>
      <c r="W4" s="17"/>
      <c r="X4" s="17"/>
      <c r="Y4" s="15"/>
    </row>
    <row r="5" spans="1:25" ht="11.25" customHeight="1" x14ac:dyDescent="0.15">
      <c r="A5" s="68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60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106</v>
      </c>
      <c r="C6" s="25"/>
      <c r="D6" s="25">
        <v>35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>
        <v>5</v>
      </c>
      <c r="T6" s="25"/>
      <c r="U6" s="25"/>
      <c r="V6" s="26"/>
      <c r="W6" s="26"/>
      <c r="X6" s="26"/>
      <c r="Y6" s="15"/>
    </row>
    <row r="7" spans="1:25" x14ac:dyDescent="0.15">
      <c r="A7" s="69"/>
      <c r="B7" s="24" t="s">
        <v>81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33</v>
      </c>
      <c r="C9" s="22"/>
      <c r="D9" s="22"/>
      <c r="E9" s="22"/>
      <c r="F9" s="22"/>
      <c r="G9" s="22"/>
      <c r="H9" s="22"/>
      <c r="I9" s="22"/>
      <c r="J9" s="22">
        <v>40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130</v>
      </c>
      <c r="C10" s="25"/>
      <c r="D10" s="25"/>
      <c r="E10" s="25"/>
      <c r="F10" s="25"/>
      <c r="G10" s="25"/>
      <c r="H10" s="25"/>
      <c r="I10" s="25"/>
      <c r="J10" s="25">
        <v>10</v>
      </c>
      <c r="K10" s="25"/>
      <c r="L10" s="25">
        <v>90</v>
      </c>
      <c r="M10" s="25">
        <v>20</v>
      </c>
      <c r="N10" s="25">
        <v>25</v>
      </c>
      <c r="O10" s="25">
        <v>5</v>
      </c>
      <c r="P10" s="25"/>
      <c r="Q10" s="25"/>
      <c r="R10" s="25"/>
      <c r="S10" s="25">
        <v>8</v>
      </c>
      <c r="T10" s="25">
        <v>5</v>
      </c>
      <c r="U10" s="25"/>
      <c r="V10" s="26"/>
      <c r="W10" s="26"/>
      <c r="X10" s="26"/>
      <c r="Y10" s="15"/>
    </row>
    <row r="11" spans="1:25" x14ac:dyDescent="0.15">
      <c r="A11" s="69"/>
      <c r="B11" s="30" t="s">
        <v>74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v>18</v>
      </c>
      <c r="V11" s="26"/>
      <c r="W11" s="26"/>
      <c r="X11" s="26"/>
      <c r="Y11" s="15"/>
    </row>
    <row r="12" spans="1:25" ht="11.25" thickBot="1" x14ac:dyDescent="0.2">
      <c r="A12" s="70"/>
      <c r="B12" s="27" t="s">
        <v>43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131</v>
      </c>
      <c r="C13" s="22"/>
      <c r="D13" s="22"/>
      <c r="E13" s="22"/>
      <c r="F13" s="22"/>
      <c r="G13" s="22">
        <v>80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20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69"/>
      <c r="B14" s="24" t="s">
        <v>139</v>
      </c>
      <c r="C14" s="25"/>
      <c r="D14" s="25"/>
      <c r="E14" s="25"/>
      <c r="F14" s="25">
        <v>18</v>
      </c>
      <c r="G14" s="25"/>
      <c r="H14" s="25">
        <f>1/10</f>
        <v>0.1</v>
      </c>
      <c r="I14" s="25">
        <v>28</v>
      </c>
      <c r="J14" s="25"/>
      <c r="K14" s="25">
        <v>9</v>
      </c>
      <c r="L14" s="25"/>
      <c r="M14" s="25"/>
      <c r="N14" s="25"/>
      <c r="O14" s="25"/>
      <c r="P14" s="25"/>
      <c r="Q14" s="25"/>
      <c r="R14" s="25">
        <v>9</v>
      </c>
      <c r="S14" s="25">
        <v>7</v>
      </c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43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35</v>
      </c>
      <c r="E17" s="31">
        <f t="shared" si="0"/>
        <v>7</v>
      </c>
      <c r="F17" s="31">
        <f t="shared" si="0"/>
        <v>20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50</v>
      </c>
      <c r="K17" s="31">
        <f t="shared" si="0"/>
        <v>0</v>
      </c>
      <c r="L17" s="31">
        <f t="shared" si="0"/>
        <v>90</v>
      </c>
      <c r="M17" s="31">
        <f t="shared" si="0"/>
        <v>20</v>
      </c>
      <c r="N17" s="31">
        <f t="shared" si="0"/>
        <v>25</v>
      </c>
      <c r="O17" s="31">
        <f t="shared" si="0"/>
        <v>5</v>
      </c>
      <c r="P17" s="31">
        <f t="shared" si="0"/>
        <v>60</v>
      </c>
      <c r="Q17" s="31">
        <f t="shared" si="0"/>
        <v>70</v>
      </c>
      <c r="R17" s="31">
        <f t="shared" si="0"/>
        <v>0</v>
      </c>
      <c r="S17" s="31">
        <f t="shared" si="0"/>
        <v>13</v>
      </c>
      <c r="T17" s="31">
        <f t="shared" si="0"/>
        <v>5</v>
      </c>
      <c r="U17" s="31">
        <f t="shared" si="0"/>
        <v>18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3.5000000000000003E-2</v>
      </c>
      <c r="E18" s="33">
        <f>+(A17*E17)/1000</f>
        <v>7.0000000000000001E-3</v>
      </c>
      <c r="F18" s="33">
        <f>+(A17*F17)/1000</f>
        <v>0.02</v>
      </c>
      <c r="G18" s="33">
        <f>+(A17*G17)/1000</f>
        <v>0</v>
      </c>
      <c r="H18" s="33">
        <f>+(A17*H17)/1000</f>
        <v>0</v>
      </c>
      <c r="I18" s="33">
        <f>+(A17*I17)/1000</f>
        <v>0</v>
      </c>
      <c r="J18" s="33">
        <f>+(A17*J17)/1000</f>
        <v>0.05</v>
      </c>
      <c r="K18" s="33">
        <f>+(A17*K17)/1000</f>
        <v>0</v>
      </c>
      <c r="L18" s="33">
        <f>+(A17*L17)/1000</f>
        <v>0.09</v>
      </c>
      <c r="M18" s="33">
        <f>+(A17*M17)/1000</f>
        <v>0.02</v>
      </c>
      <c r="N18" s="33">
        <f>+(A17*N17)/1000</f>
        <v>2.5000000000000001E-2</v>
      </c>
      <c r="O18" s="33">
        <f>+(A17*O17)/1000</f>
        <v>5.0000000000000001E-3</v>
      </c>
      <c r="P18" s="33">
        <f>+(A17*P17)/1000</f>
        <v>0.06</v>
      </c>
      <c r="Q18" s="33">
        <f>+(A17*Q17)/1000</f>
        <v>7.0000000000000007E-2</v>
      </c>
      <c r="R18" s="33">
        <f>+(A17*R17)/1000</f>
        <v>0</v>
      </c>
      <c r="S18" s="33">
        <f>+(A17*S17)/1000</f>
        <v>1.2999999999999999E-2</v>
      </c>
      <c r="T18" s="33">
        <f>+(A17*T17)/1000</f>
        <v>5.0000000000000001E-3</v>
      </c>
      <c r="U18" s="33">
        <f>+(A17*U17)/1000</f>
        <v>1.7999999999999999E-2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18</v>
      </c>
      <c r="G19" s="34">
        <f t="shared" si="1"/>
        <v>80</v>
      </c>
      <c r="H19" s="34">
        <f t="shared" si="1"/>
        <v>0.1</v>
      </c>
      <c r="I19" s="34">
        <f t="shared" si="1"/>
        <v>28</v>
      </c>
      <c r="J19" s="34">
        <f t="shared" si="1"/>
        <v>0</v>
      </c>
      <c r="K19" s="34">
        <f t="shared" si="1"/>
        <v>9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29</v>
      </c>
      <c r="S19" s="34">
        <f t="shared" si="1"/>
        <v>7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0</v>
      </c>
      <c r="F20" s="36">
        <f>+(A19*F19)/1000</f>
        <v>1.7999999999999999E-2</v>
      </c>
      <c r="G20" s="36">
        <f>+(A19*G19)/1000</f>
        <v>0.08</v>
      </c>
      <c r="H20" s="36">
        <f>+(A19*H19)</f>
        <v>0.1</v>
      </c>
      <c r="I20" s="36">
        <f>+(A19*I19)/1000</f>
        <v>2.8000000000000001E-2</v>
      </c>
      <c r="J20" s="36">
        <f>+(A19*J19)/1000</f>
        <v>0</v>
      </c>
      <c r="K20" s="36">
        <f>+(A19*K19)/1000</f>
        <v>8.9999999999999993E-3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2.9000000000000001E-2</v>
      </c>
      <c r="S20" s="36">
        <f>+(A19*S19)/1000</f>
        <v>7.0000000000000001E-3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3.5000000000000003E-2</v>
      </c>
      <c r="E21" s="38">
        <f t="shared" si="2"/>
        <v>7.0000000000000001E-3</v>
      </c>
      <c r="F21" s="38">
        <f t="shared" si="2"/>
        <v>3.7999999999999999E-2</v>
      </c>
      <c r="G21" s="38">
        <f t="shared" si="2"/>
        <v>0.08</v>
      </c>
      <c r="H21" s="38">
        <f t="shared" si="2"/>
        <v>0.1</v>
      </c>
      <c r="I21" s="38">
        <f t="shared" si="2"/>
        <v>2.8000000000000001E-2</v>
      </c>
      <c r="J21" s="38">
        <f t="shared" si="2"/>
        <v>0.05</v>
      </c>
      <c r="K21" s="38">
        <f t="shared" si="2"/>
        <v>8.9999999999999993E-3</v>
      </c>
      <c r="L21" s="38">
        <f t="shared" si="2"/>
        <v>0.09</v>
      </c>
      <c r="M21" s="38">
        <f t="shared" si="2"/>
        <v>0.02</v>
      </c>
      <c r="N21" s="38">
        <f t="shared" si="2"/>
        <v>2.5000000000000001E-2</v>
      </c>
      <c r="O21" s="38">
        <f t="shared" si="2"/>
        <v>5.0000000000000001E-3</v>
      </c>
      <c r="P21" s="38">
        <f t="shared" si="2"/>
        <v>0.06</v>
      </c>
      <c r="Q21" s="38">
        <f t="shared" si="2"/>
        <v>7.0000000000000007E-2</v>
      </c>
      <c r="R21" s="38">
        <f t="shared" si="2"/>
        <v>2.9000000000000001E-2</v>
      </c>
      <c r="S21" s="38">
        <f t="shared" si="2"/>
        <v>0.02</v>
      </c>
      <c r="T21" s="38">
        <f t="shared" si="2"/>
        <v>5.0000000000000001E-3</v>
      </c>
      <c r="U21" s="38">
        <f t="shared" si="2"/>
        <v>1.7999999999999999E-2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248</v>
      </c>
      <c r="D22" s="40">
        <v>408</v>
      </c>
      <c r="E22" s="40">
        <v>1584</v>
      </c>
      <c r="F22" s="40">
        <v>360</v>
      </c>
      <c r="G22" s="40">
        <v>264</v>
      </c>
      <c r="H22" s="40">
        <v>59</v>
      </c>
      <c r="I22" s="40">
        <v>198</v>
      </c>
      <c r="J22" s="40">
        <v>219</v>
      </c>
      <c r="K22" s="40">
        <v>1200</v>
      </c>
      <c r="L22" s="40">
        <v>1240</v>
      </c>
      <c r="M22" s="40">
        <v>240</v>
      </c>
      <c r="N22" s="40">
        <v>167</v>
      </c>
      <c r="O22" s="40">
        <v>216</v>
      </c>
      <c r="P22" s="40">
        <v>198</v>
      </c>
      <c r="Q22" s="40">
        <v>508</v>
      </c>
      <c r="R22" s="40">
        <v>714</v>
      </c>
      <c r="S22" s="40">
        <v>4320</v>
      </c>
      <c r="T22" s="40">
        <v>145</v>
      </c>
      <c r="U22" s="40">
        <v>1930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14.280000000000001</v>
      </c>
      <c r="E23" s="42">
        <f t="shared" ref="E23:X23" si="3">SUM(E18*E22)</f>
        <v>11.088000000000001</v>
      </c>
      <c r="F23" s="42">
        <f t="shared" si="3"/>
        <v>7.2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10.950000000000001</v>
      </c>
      <c r="K23" s="42">
        <f t="shared" si="3"/>
        <v>0</v>
      </c>
      <c r="L23" s="42">
        <f t="shared" si="3"/>
        <v>111.6</v>
      </c>
      <c r="M23" s="42">
        <f t="shared" si="3"/>
        <v>4.8</v>
      </c>
      <c r="N23" s="42">
        <f t="shared" si="3"/>
        <v>4.1749999999999998</v>
      </c>
      <c r="O23" s="42">
        <f t="shared" si="3"/>
        <v>1.08</v>
      </c>
      <c r="P23" s="42">
        <f t="shared" si="3"/>
        <v>11.879999999999999</v>
      </c>
      <c r="Q23" s="42">
        <f t="shared" si="3"/>
        <v>35.56</v>
      </c>
      <c r="R23" s="42">
        <f t="shared" si="3"/>
        <v>0</v>
      </c>
      <c r="S23" s="42">
        <f t="shared" si="3"/>
        <v>56.16</v>
      </c>
      <c r="T23" s="42">
        <f t="shared" si="3"/>
        <v>0.72499999999999998</v>
      </c>
      <c r="U23" s="42">
        <f t="shared" si="3"/>
        <v>34.739999999999995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324.07800000000009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0</v>
      </c>
      <c r="E24" s="42">
        <f t="shared" ref="E24:X24" si="4">SUM(E20*E22)</f>
        <v>0</v>
      </c>
      <c r="F24" s="42">
        <f t="shared" si="4"/>
        <v>6.4799999999999995</v>
      </c>
      <c r="G24" s="42">
        <f t="shared" si="4"/>
        <v>21.12</v>
      </c>
      <c r="H24" s="42">
        <f t="shared" si="4"/>
        <v>5.9</v>
      </c>
      <c r="I24" s="42">
        <f t="shared" si="4"/>
        <v>5.5440000000000005</v>
      </c>
      <c r="J24" s="42">
        <f t="shared" si="4"/>
        <v>0</v>
      </c>
      <c r="K24" s="42">
        <f t="shared" si="4"/>
        <v>10.799999999999999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20.706</v>
      </c>
      <c r="S24" s="42">
        <f t="shared" si="4"/>
        <v>30.240000000000002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110.71000000000001</v>
      </c>
    </row>
    <row r="25" spans="1:25" x14ac:dyDescent="0.15">
      <c r="A25" s="74" t="s">
        <v>11</v>
      </c>
      <c r="B25" s="75"/>
      <c r="C25" s="44">
        <f>SUM(C23:C24)</f>
        <v>29.759999999999998</v>
      </c>
      <c r="D25" s="44">
        <f t="shared" ref="D25:X25" si="5">+D21*D22</f>
        <v>14.280000000000001</v>
      </c>
      <c r="E25" s="44">
        <f t="shared" si="5"/>
        <v>11.088000000000001</v>
      </c>
      <c r="F25" s="44">
        <f t="shared" si="5"/>
        <v>13.68</v>
      </c>
      <c r="G25" s="44">
        <f t="shared" si="5"/>
        <v>21.12</v>
      </c>
      <c r="H25" s="44">
        <f t="shared" si="5"/>
        <v>5.9</v>
      </c>
      <c r="I25" s="44">
        <f t="shared" si="5"/>
        <v>5.5440000000000005</v>
      </c>
      <c r="J25" s="44">
        <f t="shared" si="5"/>
        <v>10.950000000000001</v>
      </c>
      <c r="K25" s="44">
        <f t="shared" si="5"/>
        <v>10.799999999999999</v>
      </c>
      <c r="L25" s="44">
        <f t="shared" si="5"/>
        <v>111.6</v>
      </c>
      <c r="M25" s="44">
        <f t="shared" si="5"/>
        <v>4.8</v>
      </c>
      <c r="N25" s="44">
        <f t="shared" si="5"/>
        <v>4.1749999999999998</v>
      </c>
      <c r="O25" s="44">
        <f t="shared" si="5"/>
        <v>1.08</v>
      </c>
      <c r="P25" s="44">
        <f t="shared" si="5"/>
        <v>11.879999999999999</v>
      </c>
      <c r="Q25" s="44">
        <f t="shared" si="5"/>
        <v>35.56</v>
      </c>
      <c r="R25" s="44">
        <f t="shared" si="5"/>
        <v>20.706</v>
      </c>
      <c r="S25" s="44">
        <f t="shared" si="5"/>
        <v>86.4</v>
      </c>
      <c r="T25" s="44">
        <f t="shared" si="5"/>
        <v>0.72499999999999998</v>
      </c>
      <c r="U25" s="44">
        <f t="shared" si="5"/>
        <v>34.739999999999995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434.78800000000012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/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 t="s">
        <v>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11.25" thickBot="1" x14ac:dyDescent="0.2">
      <c r="A34" s="63"/>
      <c r="B34" s="64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 t="s">
        <v>5</v>
      </c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 t="s">
        <v>6</v>
      </c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</v>
      </c>
      <c r="D48" s="33">
        <f>+(A47*D47)/1000</f>
        <v>0</v>
      </c>
      <c r="E48" s="33">
        <f>+(A47*E47)/1000</f>
        <v>0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0</v>
      </c>
      <c r="D49" s="34">
        <f t="shared" ref="D49:X49" si="7">SUM(D39:D42)</f>
        <v>0</v>
      </c>
      <c r="E49" s="34">
        <f t="shared" si="7"/>
        <v>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</v>
      </c>
      <c r="D50" s="36">
        <f>+(A49*D49)/1000</f>
        <v>0</v>
      </c>
      <c r="E50" s="36">
        <f>+(A49*E49)/1000</f>
        <v>0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</v>
      </c>
      <c r="D51" s="38">
        <f t="shared" ref="D51:X51" si="8">+D50+D48</f>
        <v>0</v>
      </c>
      <c r="E51" s="38">
        <f t="shared" si="8"/>
        <v>0</v>
      </c>
      <c r="F51" s="38">
        <f t="shared" si="8"/>
        <v>0</v>
      </c>
      <c r="G51" s="38">
        <f t="shared" si="8"/>
        <v>0</v>
      </c>
      <c r="H51" s="38">
        <f t="shared" si="8"/>
        <v>0</v>
      </c>
      <c r="I51" s="38">
        <f t="shared" si="8"/>
        <v>0</v>
      </c>
      <c r="J51" s="38">
        <f t="shared" si="8"/>
        <v>0</v>
      </c>
      <c r="K51" s="38">
        <f t="shared" si="8"/>
        <v>0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264</v>
      </c>
      <c r="D52" s="40">
        <v>578</v>
      </c>
      <c r="E52" s="40">
        <v>1391</v>
      </c>
      <c r="F52" s="40">
        <v>728</v>
      </c>
      <c r="G52" s="40">
        <v>137</v>
      </c>
      <c r="H52" s="40">
        <v>132</v>
      </c>
      <c r="I52" s="40">
        <v>132</v>
      </c>
      <c r="J52" s="40">
        <v>347</v>
      </c>
      <c r="K52" s="40">
        <v>828</v>
      </c>
      <c r="L52" s="40">
        <v>494</v>
      </c>
      <c r="M52" s="40">
        <v>526</v>
      </c>
      <c r="N52" s="40">
        <v>153</v>
      </c>
      <c r="O52" s="40">
        <v>1190</v>
      </c>
      <c r="P52" s="40">
        <v>2352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0</v>
      </c>
      <c r="D53" s="42">
        <f>SUM(D48*D52)</f>
        <v>0</v>
      </c>
      <c r="E53" s="42">
        <f t="shared" ref="E53:X53" si="9">SUM(E48*E52)</f>
        <v>0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0</v>
      </c>
    </row>
    <row r="54" spans="1:25" x14ac:dyDescent="0.15">
      <c r="A54" s="7">
        <f>SUM(A49)</f>
        <v>1</v>
      </c>
      <c r="B54" s="8" t="s">
        <v>10</v>
      </c>
      <c r="C54" s="42">
        <f>SUM(C50*C52)</f>
        <v>0</v>
      </c>
      <c r="D54" s="42">
        <f>SUM(D50*D52)</f>
        <v>0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0</v>
      </c>
    </row>
    <row r="55" spans="1:25" x14ac:dyDescent="0.15">
      <c r="A55" s="74" t="s">
        <v>11</v>
      </c>
      <c r="B55" s="75"/>
      <c r="C55" s="44">
        <f>SUM(C53:C54)</f>
        <v>0</v>
      </c>
      <c r="D55" s="44">
        <f t="shared" ref="D55:X55" si="11">+D51*D52</f>
        <v>0</v>
      </c>
      <c r="E55" s="44">
        <f t="shared" si="11"/>
        <v>0</v>
      </c>
      <c r="F55" s="44">
        <f t="shared" si="11"/>
        <v>0</v>
      </c>
      <c r="G55" s="44">
        <f t="shared" si="11"/>
        <v>0</v>
      </c>
      <c r="H55" s="44">
        <f t="shared" si="11"/>
        <v>0</v>
      </c>
      <c r="I55" s="44">
        <f t="shared" si="11"/>
        <v>0</v>
      </c>
      <c r="J55" s="44">
        <f t="shared" si="11"/>
        <v>0</v>
      </c>
      <c r="K55" s="44">
        <f t="shared" si="11"/>
        <v>0</v>
      </c>
      <c r="L55" s="44">
        <f t="shared" si="11"/>
        <v>0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0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E11" sqref="E1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43179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58.5" thickBot="1" x14ac:dyDescent="0.2">
      <c r="A4" s="63"/>
      <c r="B4" s="64"/>
      <c r="C4" s="16" t="s">
        <v>43</v>
      </c>
      <c r="D4" s="17" t="s">
        <v>28</v>
      </c>
      <c r="E4" s="18" t="s">
        <v>29</v>
      </c>
      <c r="F4" s="18" t="s">
        <v>30</v>
      </c>
      <c r="G4" s="18" t="s">
        <v>55</v>
      </c>
      <c r="H4" s="18" t="s">
        <v>31</v>
      </c>
      <c r="I4" s="19" t="s">
        <v>33</v>
      </c>
      <c r="J4" s="18" t="s">
        <v>34</v>
      </c>
      <c r="K4" s="18" t="s">
        <v>35</v>
      </c>
      <c r="L4" s="18" t="s">
        <v>51</v>
      </c>
      <c r="M4" s="18" t="s">
        <v>48</v>
      </c>
      <c r="N4" s="19" t="s">
        <v>49</v>
      </c>
      <c r="O4" s="18" t="s">
        <v>60</v>
      </c>
      <c r="P4" s="18" t="s">
        <v>39</v>
      </c>
      <c r="Q4" s="18" t="s">
        <v>50</v>
      </c>
      <c r="R4" s="18" t="s">
        <v>40</v>
      </c>
      <c r="S4" s="18" t="s">
        <v>83</v>
      </c>
      <c r="T4" s="18" t="s">
        <v>41</v>
      </c>
      <c r="U4" s="19" t="s">
        <v>36</v>
      </c>
      <c r="V4" s="20" t="s">
        <v>74</v>
      </c>
      <c r="W4" s="17"/>
      <c r="X4" s="17"/>
      <c r="Y4" s="15"/>
    </row>
    <row r="5" spans="1:25" ht="11.25" customHeight="1" x14ac:dyDescent="0.15">
      <c r="A5" s="68" t="s">
        <v>5</v>
      </c>
      <c r="B5" s="21" t="s">
        <v>57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120</v>
      </c>
      <c r="C6" s="25"/>
      <c r="D6" s="25">
        <v>5</v>
      </c>
      <c r="E6" s="25"/>
      <c r="F6" s="25"/>
      <c r="G6" s="25">
        <v>0.1</v>
      </c>
      <c r="H6" s="25">
        <v>18</v>
      </c>
      <c r="I6" s="25"/>
      <c r="J6" s="25"/>
      <c r="K6" s="25"/>
      <c r="L6" s="25"/>
      <c r="M6" s="25"/>
      <c r="N6" s="25"/>
      <c r="O6" s="25"/>
      <c r="P6" s="25">
        <v>28</v>
      </c>
      <c r="Q6" s="25"/>
      <c r="R6" s="25"/>
      <c r="S6" s="25"/>
      <c r="T6" s="25"/>
      <c r="U6" s="25">
        <v>25</v>
      </c>
      <c r="V6" s="26"/>
      <c r="W6" s="26"/>
      <c r="X6" s="26"/>
      <c r="Y6" s="15"/>
    </row>
    <row r="7" spans="1:25" x14ac:dyDescent="0.15">
      <c r="A7" s="69"/>
      <c r="B7" s="24" t="s">
        <v>119</v>
      </c>
      <c r="C7" s="25"/>
      <c r="D7" s="25"/>
      <c r="E7" s="25"/>
      <c r="F7" s="25">
        <v>7</v>
      </c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33</v>
      </c>
      <c r="C9" s="22"/>
      <c r="D9" s="22"/>
      <c r="E9" s="22"/>
      <c r="F9" s="22"/>
      <c r="G9" s="22"/>
      <c r="H9" s="22"/>
      <c r="I9" s="22">
        <v>40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58</v>
      </c>
      <c r="C10" s="25"/>
      <c r="D10" s="25"/>
      <c r="E10" s="25"/>
      <c r="F10" s="25"/>
      <c r="G10" s="25"/>
      <c r="H10" s="25"/>
      <c r="I10" s="25"/>
      <c r="J10" s="25"/>
      <c r="K10" s="25">
        <v>15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69"/>
      <c r="B11" s="30" t="s">
        <v>59</v>
      </c>
      <c r="C11" s="25"/>
      <c r="D11" s="25"/>
      <c r="E11" s="25">
        <v>8</v>
      </c>
      <c r="F11" s="25"/>
      <c r="G11" s="25"/>
      <c r="H11" s="25"/>
      <c r="I11" s="25">
        <v>20</v>
      </c>
      <c r="J11" s="25">
        <v>20</v>
      </c>
      <c r="K11" s="25"/>
      <c r="L11" s="25">
        <v>40</v>
      </c>
      <c r="M11" s="25">
        <v>25</v>
      </c>
      <c r="N11" s="25">
        <v>45</v>
      </c>
      <c r="O11" s="25">
        <v>5</v>
      </c>
      <c r="P11" s="25">
        <v>3</v>
      </c>
      <c r="Q11" s="25"/>
      <c r="R11" s="25"/>
      <c r="S11" s="25"/>
      <c r="T11" s="25">
        <v>5</v>
      </c>
      <c r="U11" s="25"/>
      <c r="V11" s="26"/>
      <c r="W11" s="26"/>
      <c r="X11" s="26"/>
      <c r="Y11" s="15"/>
    </row>
    <row r="12" spans="1:25" ht="11.25" thickBot="1" x14ac:dyDescent="0.2">
      <c r="A12" s="70"/>
      <c r="B12" s="27" t="s">
        <v>47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46</v>
      </c>
      <c r="C13" s="22"/>
      <c r="D13" s="22"/>
      <c r="E13" s="22"/>
      <c r="F13" s="22"/>
      <c r="G13" s="22"/>
      <c r="H13" s="22"/>
      <c r="I13" s="22"/>
      <c r="J13" s="22"/>
      <c r="K13" s="22">
        <v>15</v>
      </c>
      <c r="L13" s="22"/>
      <c r="M13" s="22"/>
      <c r="N13" s="22"/>
      <c r="O13" s="22"/>
      <c r="P13" s="22"/>
      <c r="Q13" s="22"/>
      <c r="R13" s="22"/>
      <c r="S13" s="22"/>
      <c r="T13" s="22"/>
      <c r="U13" s="22">
        <v>50</v>
      </c>
      <c r="V13" s="23"/>
      <c r="W13" s="23"/>
      <c r="X13" s="23"/>
      <c r="Y13" s="15"/>
    </row>
    <row r="14" spans="1:25" x14ac:dyDescent="0.15">
      <c r="A14" s="69"/>
      <c r="B14" s="24" t="s">
        <v>112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>
        <v>50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94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 t="s">
        <v>74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>
        <v>18</v>
      </c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5</v>
      </c>
      <c r="E17" s="31">
        <f t="shared" si="0"/>
        <v>8</v>
      </c>
      <c r="F17" s="31">
        <f t="shared" si="0"/>
        <v>7</v>
      </c>
      <c r="G17" s="31">
        <f t="shared" si="0"/>
        <v>0.1</v>
      </c>
      <c r="H17" s="31">
        <f t="shared" si="0"/>
        <v>38</v>
      </c>
      <c r="I17" s="31">
        <f t="shared" si="0"/>
        <v>60</v>
      </c>
      <c r="J17" s="31">
        <f t="shared" si="0"/>
        <v>20</v>
      </c>
      <c r="K17" s="31">
        <f t="shared" si="0"/>
        <v>15</v>
      </c>
      <c r="L17" s="31">
        <f t="shared" si="0"/>
        <v>40</v>
      </c>
      <c r="M17" s="31">
        <f t="shared" si="0"/>
        <v>25</v>
      </c>
      <c r="N17" s="31">
        <f t="shared" si="0"/>
        <v>45</v>
      </c>
      <c r="O17" s="31">
        <f t="shared" si="0"/>
        <v>5</v>
      </c>
      <c r="P17" s="31">
        <f t="shared" si="0"/>
        <v>31</v>
      </c>
      <c r="Q17" s="31">
        <f t="shared" si="0"/>
        <v>0</v>
      </c>
      <c r="R17" s="31">
        <f t="shared" si="0"/>
        <v>70</v>
      </c>
      <c r="S17" s="31">
        <f t="shared" si="0"/>
        <v>70</v>
      </c>
      <c r="T17" s="31">
        <f t="shared" si="0"/>
        <v>5</v>
      </c>
      <c r="U17" s="31">
        <f t="shared" si="0"/>
        <v>25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5.0000000000000001E-3</v>
      </c>
      <c r="E18" s="33">
        <f>+(A17*E17)/1000</f>
        <v>8.0000000000000002E-3</v>
      </c>
      <c r="F18" s="33">
        <f>+(A17*F17)/1000</f>
        <v>7.0000000000000001E-3</v>
      </c>
      <c r="G18" s="33">
        <f>+(A17*G17)</f>
        <v>0.1</v>
      </c>
      <c r="H18" s="33">
        <f>+(A17*H17)/1000</f>
        <v>3.7999999999999999E-2</v>
      </c>
      <c r="I18" s="33">
        <f>+(A17*I17)/1000</f>
        <v>0.06</v>
      </c>
      <c r="J18" s="33">
        <f>+(A17*J17)/1000</f>
        <v>0.02</v>
      </c>
      <c r="K18" s="33">
        <f>+(A17*K17)/1000</f>
        <v>1.4999999999999999E-2</v>
      </c>
      <c r="L18" s="33">
        <f>+(A17*L17)/1000</f>
        <v>0.04</v>
      </c>
      <c r="M18" s="33">
        <f>+(A17*M17)/1000</f>
        <v>2.5000000000000001E-2</v>
      </c>
      <c r="N18" s="33">
        <f>+(A17*N17)/1000</f>
        <v>4.4999999999999998E-2</v>
      </c>
      <c r="O18" s="33">
        <f>+(A17*O17)/1000</f>
        <v>5.0000000000000001E-3</v>
      </c>
      <c r="P18" s="33">
        <f>+(A17*P17)/1000</f>
        <v>3.1E-2</v>
      </c>
      <c r="Q18" s="33">
        <f>+(A17*Q17)/1000</f>
        <v>0</v>
      </c>
      <c r="R18" s="33">
        <f>+(A17*R17)/1000</f>
        <v>7.0000000000000007E-2</v>
      </c>
      <c r="S18" s="33">
        <f>+(A17*S17)/1000</f>
        <v>7.0000000000000007E-2</v>
      </c>
      <c r="T18" s="33">
        <f>+(A17*T17)/1000</f>
        <v>5.0000000000000001E-3</v>
      </c>
      <c r="U18" s="33">
        <f>+(A17*U17)/1000</f>
        <v>2.5000000000000001E-2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15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50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50</v>
      </c>
      <c r="V19" s="34">
        <f t="shared" si="1"/>
        <v>18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1.4999999999999999E-2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0.05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0.05</v>
      </c>
      <c r="V20" s="36">
        <f>+(A19*V19)/1000</f>
        <v>1.7999999999999999E-2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0.02</v>
      </c>
      <c r="E21" s="38">
        <f t="shared" si="2"/>
        <v>8.0000000000000002E-3</v>
      </c>
      <c r="F21" s="38">
        <f t="shared" si="2"/>
        <v>7.0000000000000001E-3</v>
      </c>
      <c r="G21" s="38">
        <f t="shared" si="2"/>
        <v>0.1</v>
      </c>
      <c r="H21" s="38">
        <f t="shared" si="2"/>
        <v>3.7999999999999999E-2</v>
      </c>
      <c r="I21" s="38">
        <f t="shared" si="2"/>
        <v>0.06</v>
      </c>
      <c r="J21" s="38">
        <f t="shared" si="2"/>
        <v>0.02</v>
      </c>
      <c r="K21" s="38">
        <f t="shared" si="2"/>
        <v>0.03</v>
      </c>
      <c r="L21" s="38">
        <f t="shared" si="2"/>
        <v>0.04</v>
      </c>
      <c r="M21" s="38">
        <f t="shared" si="2"/>
        <v>2.5000000000000001E-2</v>
      </c>
      <c r="N21" s="38">
        <f t="shared" si="2"/>
        <v>4.4999999999999998E-2</v>
      </c>
      <c r="O21" s="38">
        <f t="shared" si="2"/>
        <v>5.0000000000000001E-3</v>
      </c>
      <c r="P21" s="38">
        <f t="shared" si="2"/>
        <v>3.1E-2</v>
      </c>
      <c r="Q21" s="38">
        <f t="shared" si="2"/>
        <v>0.05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5.0000000000000001E-3</v>
      </c>
      <c r="U21" s="38">
        <f t="shared" si="2"/>
        <v>7.5000000000000011E-2</v>
      </c>
      <c r="V21" s="38">
        <f t="shared" si="2"/>
        <v>1.7999999999999999E-2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248</v>
      </c>
      <c r="D22" s="40">
        <v>574</v>
      </c>
      <c r="E22" s="40">
        <v>4320</v>
      </c>
      <c r="F22" s="40">
        <v>1584</v>
      </c>
      <c r="G22" s="40">
        <v>29</v>
      </c>
      <c r="H22" s="40">
        <v>360</v>
      </c>
      <c r="I22" s="40">
        <v>219</v>
      </c>
      <c r="J22" s="40">
        <v>142</v>
      </c>
      <c r="K22" s="40">
        <v>714</v>
      </c>
      <c r="L22" s="40">
        <v>112</v>
      </c>
      <c r="M22" s="40">
        <v>167</v>
      </c>
      <c r="N22" s="40">
        <v>2874</v>
      </c>
      <c r="O22" s="40">
        <v>216</v>
      </c>
      <c r="P22" s="40">
        <v>198</v>
      </c>
      <c r="Q22" s="40">
        <v>293</v>
      </c>
      <c r="R22" s="40">
        <v>198</v>
      </c>
      <c r="S22" s="40">
        <v>508</v>
      </c>
      <c r="T22" s="40">
        <v>145</v>
      </c>
      <c r="U22" s="40">
        <v>264</v>
      </c>
      <c r="V22" s="40">
        <v>1930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2.87</v>
      </c>
      <c r="E23" s="42">
        <f t="shared" ref="E23:X23" si="3">SUM(E18*E22)</f>
        <v>34.56</v>
      </c>
      <c r="F23" s="42">
        <f t="shared" si="3"/>
        <v>11.088000000000001</v>
      </c>
      <c r="G23" s="42">
        <f t="shared" si="3"/>
        <v>2.9000000000000004</v>
      </c>
      <c r="H23" s="42">
        <f t="shared" si="3"/>
        <v>13.68</v>
      </c>
      <c r="I23" s="42">
        <f t="shared" si="3"/>
        <v>13.139999999999999</v>
      </c>
      <c r="J23" s="42">
        <f t="shared" si="3"/>
        <v>2.84</v>
      </c>
      <c r="K23" s="42">
        <f t="shared" si="3"/>
        <v>10.709999999999999</v>
      </c>
      <c r="L23" s="42">
        <f t="shared" si="3"/>
        <v>4.4800000000000004</v>
      </c>
      <c r="M23" s="42">
        <f t="shared" si="3"/>
        <v>4.1749999999999998</v>
      </c>
      <c r="N23" s="42">
        <f t="shared" si="3"/>
        <v>129.32999999999998</v>
      </c>
      <c r="O23" s="42">
        <f t="shared" si="3"/>
        <v>1.08</v>
      </c>
      <c r="P23" s="42">
        <f t="shared" si="3"/>
        <v>6.1379999999999999</v>
      </c>
      <c r="Q23" s="42">
        <f t="shared" si="3"/>
        <v>0</v>
      </c>
      <c r="R23" s="42">
        <f t="shared" si="3"/>
        <v>13.860000000000001</v>
      </c>
      <c r="S23" s="42">
        <f t="shared" si="3"/>
        <v>35.56</v>
      </c>
      <c r="T23" s="42">
        <f t="shared" si="3"/>
        <v>0.72499999999999998</v>
      </c>
      <c r="U23" s="42">
        <f t="shared" si="3"/>
        <v>6.6000000000000005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313.57600000000008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10.709999999999999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14.65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13.200000000000001</v>
      </c>
      <c r="V24" s="42">
        <f t="shared" si="4"/>
        <v>34.739999999999995</v>
      </c>
      <c r="W24" s="42">
        <f t="shared" si="4"/>
        <v>0</v>
      </c>
      <c r="X24" s="42">
        <f t="shared" si="4"/>
        <v>0</v>
      </c>
      <c r="Y24" s="43">
        <f>SUM(C24:X24)</f>
        <v>91.83</v>
      </c>
    </row>
    <row r="25" spans="1:25" x14ac:dyDescent="0.15">
      <c r="A25" s="74" t="s">
        <v>11</v>
      </c>
      <c r="B25" s="75"/>
      <c r="C25" s="44">
        <f>SUM(C23:C24)</f>
        <v>29.759999999999998</v>
      </c>
      <c r="D25" s="44">
        <f t="shared" ref="D25:X25" si="5">+D21*D22</f>
        <v>11.48</v>
      </c>
      <c r="E25" s="44">
        <f t="shared" si="5"/>
        <v>34.56</v>
      </c>
      <c r="F25" s="44">
        <f t="shared" si="5"/>
        <v>11.088000000000001</v>
      </c>
      <c r="G25" s="44">
        <f t="shared" si="5"/>
        <v>2.9000000000000004</v>
      </c>
      <c r="H25" s="44">
        <f t="shared" si="5"/>
        <v>13.68</v>
      </c>
      <c r="I25" s="44">
        <f t="shared" si="5"/>
        <v>13.139999999999999</v>
      </c>
      <c r="J25" s="44">
        <f t="shared" si="5"/>
        <v>2.84</v>
      </c>
      <c r="K25" s="44">
        <f t="shared" si="5"/>
        <v>21.419999999999998</v>
      </c>
      <c r="L25" s="44">
        <f t="shared" si="5"/>
        <v>4.4800000000000004</v>
      </c>
      <c r="M25" s="44">
        <f t="shared" si="5"/>
        <v>4.1749999999999998</v>
      </c>
      <c r="N25" s="44">
        <f t="shared" si="5"/>
        <v>129.32999999999998</v>
      </c>
      <c r="O25" s="44">
        <f t="shared" si="5"/>
        <v>1.08</v>
      </c>
      <c r="P25" s="44">
        <f t="shared" si="5"/>
        <v>6.1379999999999999</v>
      </c>
      <c r="Q25" s="44">
        <f t="shared" si="5"/>
        <v>14.65</v>
      </c>
      <c r="R25" s="44">
        <f t="shared" si="5"/>
        <v>13.860000000000001</v>
      </c>
      <c r="S25" s="44">
        <f t="shared" si="5"/>
        <v>35.56</v>
      </c>
      <c r="T25" s="44">
        <f t="shared" si="5"/>
        <v>0.72499999999999998</v>
      </c>
      <c r="U25" s="44">
        <f t="shared" si="5"/>
        <v>19.800000000000004</v>
      </c>
      <c r="V25" s="44">
        <f t="shared" si="5"/>
        <v>34.739999999999995</v>
      </c>
      <c r="W25" s="45">
        <f t="shared" si="5"/>
        <v>0</v>
      </c>
      <c r="X25" s="45">
        <f t="shared" si="5"/>
        <v>0</v>
      </c>
      <c r="Y25" s="43">
        <f>SUM(C25:X25)</f>
        <v>405.40600000000001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>
        <v>43179</v>
      </c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 t="s">
        <v>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61.5" thickBot="1" x14ac:dyDescent="0.2">
      <c r="A34" s="63"/>
      <c r="B34" s="64"/>
      <c r="C34" s="16" t="s">
        <v>43</v>
      </c>
      <c r="D34" s="18" t="s">
        <v>28</v>
      </c>
      <c r="E34" s="18" t="s">
        <v>33</v>
      </c>
      <c r="F34" s="18" t="s">
        <v>30</v>
      </c>
      <c r="G34" s="18" t="s">
        <v>85</v>
      </c>
      <c r="H34" s="18" t="s">
        <v>48</v>
      </c>
      <c r="I34" s="18" t="s">
        <v>34</v>
      </c>
      <c r="J34" s="18" t="s">
        <v>67</v>
      </c>
      <c r="K34" s="18" t="s">
        <v>36</v>
      </c>
      <c r="L34" s="18" t="s">
        <v>61</v>
      </c>
      <c r="M34" s="18" t="s">
        <v>92</v>
      </c>
      <c r="N34" s="18" t="s">
        <v>41</v>
      </c>
      <c r="O34" s="18" t="s">
        <v>65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 t="s">
        <v>5</v>
      </c>
      <c r="B35" s="21" t="s">
        <v>53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50</v>
      </c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 t="s">
        <v>85</v>
      </c>
      <c r="C36" s="25"/>
      <c r="D36" s="25"/>
      <c r="E36" s="25"/>
      <c r="F36" s="25"/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 t="s">
        <v>30</v>
      </c>
      <c r="C37" s="25"/>
      <c r="D37" s="25"/>
      <c r="E37" s="25"/>
      <c r="F37" s="25">
        <v>12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 t="s">
        <v>26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 t="s">
        <v>6</v>
      </c>
      <c r="B39" s="21" t="s">
        <v>46</v>
      </c>
      <c r="C39" s="22"/>
      <c r="D39" s="22">
        <v>5</v>
      </c>
      <c r="E39" s="22">
        <v>15</v>
      </c>
      <c r="F39" s="22"/>
      <c r="G39" s="22"/>
      <c r="H39" s="22">
        <v>35</v>
      </c>
      <c r="I39" s="22">
        <v>15</v>
      </c>
      <c r="J39" s="22">
        <v>15</v>
      </c>
      <c r="K39" s="22"/>
      <c r="L39" s="22">
        <v>15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 t="s">
        <v>91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/>
      <c r="M40" s="25">
        <v>60</v>
      </c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 t="s">
        <v>82</v>
      </c>
      <c r="C41" s="25">
        <v>60</v>
      </c>
      <c r="D41" s="25"/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 t="s">
        <v>140</v>
      </c>
      <c r="C42" s="28"/>
      <c r="D42" s="28"/>
      <c r="E42" s="28"/>
      <c r="F42" s="28"/>
      <c r="G42" s="28"/>
      <c r="H42" s="28"/>
      <c r="I42" s="28"/>
      <c r="J42" s="28"/>
      <c r="K42" s="28">
        <v>40</v>
      </c>
      <c r="L42" s="28"/>
      <c r="M42" s="28"/>
      <c r="N42" s="28"/>
      <c r="O42" s="28"/>
      <c r="P42" s="28">
        <v>18</v>
      </c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12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50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1.2E-2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0.05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20</v>
      </c>
      <c r="E49" s="34">
        <f t="shared" si="7"/>
        <v>15</v>
      </c>
      <c r="F49" s="34">
        <f t="shared" si="7"/>
        <v>15</v>
      </c>
      <c r="G49" s="34">
        <f t="shared" si="7"/>
        <v>0</v>
      </c>
      <c r="H49" s="34">
        <f t="shared" si="7"/>
        <v>35</v>
      </c>
      <c r="I49" s="34">
        <f t="shared" si="7"/>
        <v>15</v>
      </c>
      <c r="J49" s="34">
        <f t="shared" si="7"/>
        <v>15</v>
      </c>
      <c r="K49" s="34">
        <f t="shared" si="7"/>
        <v>40</v>
      </c>
      <c r="L49" s="34">
        <f t="shared" si="7"/>
        <v>15</v>
      </c>
      <c r="M49" s="34">
        <f t="shared" si="7"/>
        <v>60</v>
      </c>
      <c r="N49" s="34">
        <f t="shared" si="7"/>
        <v>3</v>
      </c>
      <c r="O49" s="34">
        <f t="shared" si="7"/>
        <v>0</v>
      </c>
      <c r="P49" s="34">
        <f t="shared" si="7"/>
        <v>18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0.02</v>
      </c>
      <c r="E50" s="36">
        <f>+(A49*E49)/1000</f>
        <v>1.4999999999999999E-2</v>
      </c>
      <c r="F50" s="36">
        <f>+(A49*F49)/1000</f>
        <v>1.4999999999999999E-2</v>
      </c>
      <c r="G50" s="36">
        <f>+(A49*G49)/1000</f>
        <v>0</v>
      </c>
      <c r="H50" s="36">
        <f>+(A49*H49)/1000</f>
        <v>3.5000000000000003E-2</v>
      </c>
      <c r="I50" s="36">
        <f>+(A49*I49)/1000</f>
        <v>1.4999999999999999E-2</v>
      </c>
      <c r="J50" s="36">
        <f>+(A49*J49)/1000</f>
        <v>1.4999999999999999E-2</v>
      </c>
      <c r="K50" s="36">
        <f>+(A49*K49)/1000</f>
        <v>0.04</v>
      </c>
      <c r="L50" s="36">
        <f>+(A49*L49)/1000</f>
        <v>1.4999999999999999E-2</v>
      </c>
      <c r="M50" s="36">
        <f>+(A49*M49)/1000</f>
        <v>0.06</v>
      </c>
      <c r="N50" s="36">
        <f>+(A49*N49)/1000</f>
        <v>3.0000000000000001E-3</v>
      </c>
      <c r="O50" s="36">
        <f>+(A49*O49)/1000</f>
        <v>0</v>
      </c>
      <c r="P50" s="36">
        <f>+(A49*P49)/1000</f>
        <v>1.7999999999999999E-2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0.13</v>
      </c>
      <c r="D51" s="38">
        <f t="shared" ref="D51:X51" si="8">+D50+D48</f>
        <v>0.02</v>
      </c>
      <c r="E51" s="38">
        <f t="shared" si="8"/>
        <v>1.4999999999999999E-2</v>
      </c>
      <c r="F51" s="38">
        <f t="shared" si="8"/>
        <v>2.7E-2</v>
      </c>
      <c r="G51" s="38">
        <f t="shared" si="8"/>
        <v>0.03</v>
      </c>
      <c r="H51" s="38">
        <f t="shared" si="8"/>
        <v>3.5000000000000003E-2</v>
      </c>
      <c r="I51" s="38">
        <f t="shared" si="8"/>
        <v>1.4999999999999999E-2</v>
      </c>
      <c r="J51" s="38">
        <f t="shared" si="8"/>
        <v>1.4999999999999999E-2</v>
      </c>
      <c r="K51" s="38">
        <f t="shared" si="8"/>
        <v>0.04</v>
      </c>
      <c r="L51" s="38">
        <f t="shared" si="8"/>
        <v>1.4999999999999999E-2</v>
      </c>
      <c r="M51" s="38">
        <f t="shared" si="8"/>
        <v>0.06</v>
      </c>
      <c r="N51" s="38">
        <f t="shared" si="8"/>
        <v>3.0000000000000001E-3</v>
      </c>
      <c r="O51" s="38">
        <f t="shared" si="8"/>
        <v>0.05</v>
      </c>
      <c r="P51" s="38">
        <f t="shared" si="8"/>
        <v>1.7999999999999999E-2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248</v>
      </c>
      <c r="D52" s="40">
        <v>574</v>
      </c>
      <c r="E52" s="40">
        <v>219</v>
      </c>
      <c r="F52" s="40">
        <v>1584</v>
      </c>
      <c r="G52" s="40">
        <v>888</v>
      </c>
      <c r="H52" s="40">
        <v>167</v>
      </c>
      <c r="I52" s="40">
        <v>142</v>
      </c>
      <c r="J52" s="40">
        <v>843</v>
      </c>
      <c r="K52" s="40">
        <v>264</v>
      </c>
      <c r="L52" s="40">
        <v>507</v>
      </c>
      <c r="M52" s="40">
        <v>240</v>
      </c>
      <c r="N52" s="40">
        <v>145</v>
      </c>
      <c r="O52" s="40">
        <v>534</v>
      </c>
      <c r="P52" s="40">
        <v>1930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0</v>
      </c>
      <c r="F53" s="42">
        <f t="shared" si="9"/>
        <v>19.007999999999999</v>
      </c>
      <c r="G53" s="42">
        <f t="shared" si="9"/>
        <v>26.64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26.700000000000003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89.707999999999998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11.48</v>
      </c>
      <c r="E54" s="42">
        <f t="shared" ref="E54:X54" si="10">SUM(E50*E52)</f>
        <v>3.2849999999999997</v>
      </c>
      <c r="F54" s="42">
        <f t="shared" si="10"/>
        <v>23.759999999999998</v>
      </c>
      <c r="G54" s="42">
        <f t="shared" si="10"/>
        <v>0</v>
      </c>
      <c r="H54" s="42">
        <f t="shared" si="10"/>
        <v>5.8450000000000006</v>
      </c>
      <c r="I54" s="42">
        <f t="shared" si="10"/>
        <v>2.13</v>
      </c>
      <c r="J54" s="42">
        <f t="shared" si="10"/>
        <v>12.645</v>
      </c>
      <c r="K54" s="42">
        <f t="shared" si="10"/>
        <v>10.56</v>
      </c>
      <c r="L54" s="42">
        <f t="shared" si="10"/>
        <v>7.6049999999999995</v>
      </c>
      <c r="M54" s="42">
        <f t="shared" si="10"/>
        <v>14.399999999999999</v>
      </c>
      <c r="N54" s="42">
        <f t="shared" si="10"/>
        <v>0.435</v>
      </c>
      <c r="O54" s="42">
        <f t="shared" si="10"/>
        <v>0</v>
      </c>
      <c r="P54" s="42">
        <f t="shared" si="10"/>
        <v>34.739999999999995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141.76499999999999</v>
      </c>
    </row>
    <row r="55" spans="1:25" x14ac:dyDescent="0.15">
      <c r="A55" s="74" t="s">
        <v>11</v>
      </c>
      <c r="B55" s="75"/>
      <c r="C55" s="44">
        <f>SUM(C53:C54)</f>
        <v>32.24</v>
      </c>
      <c r="D55" s="44">
        <f t="shared" ref="D55:X55" si="11">+D51*D52</f>
        <v>11.48</v>
      </c>
      <c r="E55" s="44">
        <f t="shared" si="11"/>
        <v>3.2849999999999997</v>
      </c>
      <c r="F55" s="44">
        <f t="shared" si="11"/>
        <v>42.768000000000001</v>
      </c>
      <c r="G55" s="44">
        <f t="shared" si="11"/>
        <v>26.64</v>
      </c>
      <c r="H55" s="44">
        <f t="shared" si="11"/>
        <v>5.8450000000000006</v>
      </c>
      <c r="I55" s="44">
        <f t="shared" si="11"/>
        <v>2.13</v>
      </c>
      <c r="J55" s="44">
        <f t="shared" si="11"/>
        <v>12.645</v>
      </c>
      <c r="K55" s="44">
        <f t="shared" si="11"/>
        <v>10.56</v>
      </c>
      <c r="L55" s="44">
        <f t="shared" si="11"/>
        <v>7.6049999999999995</v>
      </c>
      <c r="M55" s="44">
        <f t="shared" si="11"/>
        <v>14.399999999999999</v>
      </c>
      <c r="N55" s="44">
        <f t="shared" si="11"/>
        <v>0.435</v>
      </c>
      <c r="O55" s="44">
        <f t="shared" si="11"/>
        <v>26.700000000000003</v>
      </c>
      <c r="P55" s="44">
        <f t="shared" si="11"/>
        <v>34.739999999999995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231.47300000000001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4" workbookViewId="0">
      <selection activeCell="D10" sqref="D10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43180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67.5" thickBot="1" x14ac:dyDescent="0.2">
      <c r="A4" s="63"/>
      <c r="B4" s="64"/>
      <c r="C4" s="16" t="s">
        <v>43</v>
      </c>
      <c r="D4" s="17" t="s">
        <v>29</v>
      </c>
      <c r="E4" s="18" t="s">
        <v>30</v>
      </c>
      <c r="F4" s="18" t="s">
        <v>31</v>
      </c>
      <c r="G4" s="18" t="s">
        <v>72</v>
      </c>
      <c r="H4" s="18" t="s">
        <v>33</v>
      </c>
      <c r="I4" s="19" t="s">
        <v>52</v>
      </c>
      <c r="J4" s="18" t="s">
        <v>35</v>
      </c>
      <c r="K4" s="18" t="s">
        <v>48</v>
      </c>
      <c r="L4" s="18" t="s">
        <v>73</v>
      </c>
      <c r="M4" s="18" t="s">
        <v>76</v>
      </c>
      <c r="N4" s="19" t="s">
        <v>39</v>
      </c>
      <c r="O4" s="18" t="s">
        <v>84</v>
      </c>
      <c r="P4" s="18" t="s">
        <v>38</v>
      </c>
      <c r="Q4" s="18" t="s">
        <v>83</v>
      </c>
      <c r="R4" s="18" t="s">
        <v>36</v>
      </c>
      <c r="S4" s="18" t="s">
        <v>40</v>
      </c>
      <c r="T4" s="18" t="s">
        <v>85</v>
      </c>
      <c r="U4" s="19" t="s">
        <v>41</v>
      </c>
      <c r="V4" s="20"/>
      <c r="W4" s="17"/>
      <c r="X4" s="17"/>
      <c r="Y4" s="15"/>
    </row>
    <row r="5" spans="1:25" ht="11.25" customHeight="1" x14ac:dyDescent="0.15">
      <c r="A5" s="68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50</v>
      </c>
      <c r="R5" s="22"/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73</v>
      </c>
      <c r="C6" s="25"/>
      <c r="D6" s="25">
        <v>5</v>
      </c>
      <c r="E6" s="25"/>
      <c r="F6" s="25">
        <v>15</v>
      </c>
      <c r="G6" s="25">
        <v>120</v>
      </c>
      <c r="H6" s="25"/>
      <c r="I6" s="25"/>
      <c r="J6" s="25"/>
      <c r="K6" s="25"/>
      <c r="L6" s="25">
        <v>15</v>
      </c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69"/>
      <c r="B7" s="24" t="s">
        <v>86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63</v>
      </c>
      <c r="C9" s="22"/>
      <c r="D9" s="22"/>
      <c r="E9" s="22"/>
      <c r="F9" s="22"/>
      <c r="G9" s="22"/>
      <c r="H9" s="22">
        <v>30</v>
      </c>
      <c r="I9" s="22">
        <v>15</v>
      </c>
      <c r="J9" s="22">
        <v>17</v>
      </c>
      <c r="K9" s="22"/>
      <c r="L9" s="22"/>
      <c r="M9" s="22"/>
      <c r="N9" s="22"/>
      <c r="O9" s="22">
        <v>25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64</v>
      </c>
      <c r="C10" s="25"/>
      <c r="D10" s="25">
        <v>15</v>
      </c>
      <c r="E10" s="25"/>
      <c r="F10" s="25"/>
      <c r="G10" s="25"/>
      <c r="H10" s="25"/>
      <c r="I10" s="25"/>
      <c r="J10" s="25"/>
      <c r="K10" s="25">
        <v>250</v>
      </c>
      <c r="L10" s="25"/>
      <c r="M10" s="25"/>
      <c r="N10" s="25"/>
      <c r="O10" s="25"/>
      <c r="P10" s="25"/>
      <c r="Q10" s="25"/>
      <c r="R10" s="25"/>
      <c r="S10" s="25"/>
      <c r="T10" s="25"/>
      <c r="U10" s="25">
        <v>5</v>
      </c>
      <c r="V10" s="26"/>
      <c r="W10" s="26"/>
      <c r="X10" s="26"/>
      <c r="Y10" s="15"/>
    </row>
    <row r="11" spans="1:25" x14ac:dyDescent="0.15">
      <c r="A11" s="69"/>
      <c r="B11" s="30" t="s">
        <v>26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0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85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30</v>
      </c>
      <c r="U13" s="22"/>
      <c r="V13" s="23"/>
      <c r="W13" s="23"/>
      <c r="X13" s="23"/>
      <c r="Y13" s="15"/>
    </row>
    <row r="14" spans="1:25" x14ac:dyDescent="0.15">
      <c r="A14" s="69"/>
      <c r="B14" s="24" t="s">
        <v>95</v>
      </c>
      <c r="C14" s="25"/>
      <c r="D14" s="25">
        <v>7</v>
      </c>
      <c r="E14" s="25"/>
      <c r="F14" s="25">
        <v>18</v>
      </c>
      <c r="G14" s="25"/>
      <c r="H14" s="25"/>
      <c r="I14" s="25"/>
      <c r="J14" s="25">
        <v>9</v>
      </c>
      <c r="K14" s="25"/>
      <c r="L14" s="25"/>
      <c r="M14" s="25">
        <v>9</v>
      </c>
      <c r="N14" s="25">
        <v>28</v>
      </c>
      <c r="O14" s="25"/>
      <c r="P14" s="25">
        <f>1/10</f>
        <v>0.1</v>
      </c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121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v>100</v>
      </c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 t="s">
        <v>43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7</v>
      </c>
      <c r="F17" s="31">
        <f t="shared" si="0"/>
        <v>35</v>
      </c>
      <c r="G17" s="31">
        <f t="shared" si="0"/>
        <v>120</v>
      </c>
      <c r="H17" s="31">
        <f t="shared" si="0"/>
        <v>30</v>
      </c>
      <c r="I17" s="31">
        <f t="shared" si="0"/>
        <v>15</v>
      </c>
      <c r="J17" s="31">
        <f t="shared" si="0"/>
        <v>17</v>
      </c>
      <c r="K17" s="31">
        <f t="shared" si="0"/>
        <v>250</v>
      </c>
      <c r="L17" s="31">
        <f t="shared" si="0"/>
        <v>15</v>
      </c>
      <c r="M17" s="31">
        <f t="shared" si="0"/>
        <v>0</v>
      </c>
      <c r="N17" s="31">
        <f t="shared" si="0"/>
        <v>0</v>
      </c>
      <c r="O17" s="31">
        <f t="shared" si="0"/>
        <v>25</v>
      </c>
      <c r="P17" s="31">
        <f t="shared" si="0"/>
        <v>0</v>
      </c>
      <c r="Q17" s="31">
        <f t="shared" si="0"/>
        <v>50</v>
      </c>
      <c r="R17" s="31">
        <f t="shared" si="0"/>
        <v>0</v>
      </c>
      <c r="S17" s="31">
        <f t="shared" si="0"/>
        <v>70</v>
      </c>
      <c r="T17" s="31">
        <f t="shared" si="0"/>
        <v>0</v>
      </c>
      <c r="U17" s="31">
        <f t="shared" si="0"/>
        <v>5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7.0000000000000001E-3</v>
      </c>
      <c r="F18" s="33">
        <f>+(A17*F17)/1000</f>
        <v>3.5000000000000003E-2</v>
      </c>
      <c r="G18" s="33">
        <f>+(A17*G17)/1000</f>
        <v>0.12</v>
      </c>
      <c r="H18" s="33">
        <f>+(A17*H17)/1000</f>
        <v>0.03</v>
      </c>
      <c r="I18" s="33">
        <f>+(A17*I17)/1000</f>
        <v>1.4999999999999999E-2</v>
      </c>
      <c r="J18" s="33">
        <f>+(A17*J17)/1000</f>
        <v>1.7000000000000001E-2</v>
      </c>
      <c r="K18" s="33">
        <f>+(A17*K17)/1000</f>
        <v>0.25</v>
      </c>
      <c r="L18" s="33">
        <f>+(A17*L17)/1000</f>
        <v>1.4999999999999999E-2</v>
      </c>
      <c r="M18" s="33">
        <f>+(A17*M17)/1000</f>
        <v>0</v>
      </c>
      <c r="N18" s="33">
        <f>+(A17*N17)/1000</f>
        <v>0</v>
      </c>
      <c r="O18" s="33">
        <f>+(A17*O17)/1000</f>
        <v>2.5000000000000001E-2</v>
      </c>
      <c r="P18" s="33">
        <f>+(A17*P17)/1000</f>
        <v>0</v>
      </c>
      <c r="Q18" s="33">
        <f>+(A17*Q17)/1000</f>
        <v>0.05</v>
      </c>
      <c r="R18" s="33">
        <f>+(A17*R17)/1000</f>
        <v>0</v>
      </c>
      <c r="S18" s="33">
        <f>+(A17*S17)/1000</f>
        <v>7.0000000000000007E-2</v>
      </c>
      <c r="T18" s="33">
        <f>+(A17*T17)/1000</f>
        <v>0</v>
      </c>
      <c r="U18" s="33">
        <f>+(A17*U17)/1000</f>
        <v>5.0000000000000001E-3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7</v>
      </c>
      <c r="E19" s="34">
        <f t="shared" si="1"/>
        <v>0</v>
      </c>
      <c r="F19" s="34">
        <f t="shared" si="1"/>
        <v>18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9</v>
      </c>
      <c r="K19" s="34">
        <f t="shared" si="1"/>
        <v>0</v>
      </c>
      <c r="L19" s="34">
        <f t="shared" si="1"/>
        <v>0</v>
      </c>
      <c r="M19" s="34">
        <f t="shared" si="1"/>
        <v>9</v>
      </c>
      <c r="N19" s="34">
        <f>SUM(N13:N16)</f>
        <v>28</v>
      </c>
      <c r="O19" s="34">
        <f t="shared" si="1"/>
        <v>0</v>
      </c>
      <c r="P19" s="34">
        <f t="shared" si="1"/>
        <v>0.1</v>
      </c>
      <c r="Q19" s="34">
        <f t="shared" si="1"/>
        <v>0</v>
      </c>
      <c r="R19" s="34">
        <f t="shared" si="1"/>
        <v>100</v>
      </c>
      <c r="S19" s="34">
        <f t="shared" si="1"/>
        <v>0</v>
      </c>
      <c r="T19" s="34">
        <f t="shared" si="1"/>
        <v>30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7.0000000000000001E-3</v>
      </c>
      <c r="E20" s="36">
        <f>+(A19*E19)/1000</f>
        <v>0</v>
      </c>
      <c r="F20" s="36">
        <f>+(A19*F19)/1000</f>
        <v>1.7999999999999999E-2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8.9999999999999993E-3</v>
      </c>
      <c r="K20" s="36">
        <f>+(A19*K19)/1000</f>
        <v>0</v>
      </c>
      <c r="L20" s="36">
        <f>+(A19*L19)/1000</f>
        <v>0</v>
      </c>
      <c r="M20" s="36">
        <f>+(A19*M19)/1000</f>
        <v>8.9999999999999993E-3</v>
      </c>
      <c r="N20" s="36">
        <f>+(A19*N19)/1000</f>
        <v>2.8000000000000001E-2</v>
      </c>
      <c r="O20" s="36">
        <f>+(A19*O19)/1000</f>
        <v>0</v>
      </c>
      <c r="P20" s="36">
        <f>+(A19*P19)</f>
        <v>0.1</v>
      </c>
      <c r="Q20" s="36">
        <f>+(A19*Q19)/1000</f>
        <v>0</v>
      </c>
      <c r="R20" s="36">
        <f>+(A19*R19)/1000</f>
        <v>0.1</v>
      </c>
      <c r="S20" s="36">
        <f>+(A19*S19)/1000</f>
        <v>0</v>
      </c>
      <c r="T20" s="36">
        <f>+(A19*T19)/1000</f>
        <v>0.03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2.7E-2</v>
      </c>
      <c r="E21" s="38">
        <f t="shared" si="2"/>
        <v>7.0000000000000001E-3</v>
      </c>
      <c r="F21" s="38">
        <f t="shared" si="2"/>
        <v>5.3000000000000005E-2</v>
      </c>
      <c r="G21" s="38">
        <f t="shared" si="2"/>
        <v>0.12</v>
      </c>
      <c r="H21" s="38">
        <f t="shared" si="2"/>
        <v>0.03</v>
      </c>
      <c r="I21" s="38">
        <f t="shared" si="2"/>
        <v>1.4999999999999999E-2</v>
      </c>
      <c r="J21" s="38">
        <f t="shared" si="2"/>
        <v>2.6000000000000002E-2</v>
      </c>
      <c r="K21" s="38">
        <f t="shared" si="2"/>
        <v>0.25</v>
      </c>
      <c r="L21" s="38">
        <f t="shared" si="2"/>
        <v>1.4999999999999999E-2</v>
      </c>
      <c r="M21" s="38">
        <f t="shared" si="2"/>
        <v>8.9999999999999993E-3</v>
      </c>
      <c r="N21" s="38">
        <f t="shared" si="2"/>
        <v>2.8000000000000001E-2</v>
      </c>
      <c r="O21" s="38">
        <f t="shared" si="2"/>
        <v>2.5000000000000001E-2</v>
      </c>
      <c r="P21" s="38">
        <f t="shared" si="2"/>
        <v>0.1</v>
      </c>
      <c r="Q21" s="38">
        <f t="shared" si="2"/>
        <v>0.05</v>
      </c>
      <c r="R21" s="38">
        <f t="shared" si="2"/>
        <v>0.1</v>
      </c>
      <c r="S21" s="38">
        <f t="shared" si="2"/>
        <v>7.0000000000000007E-2</v>
      </c>
      <c r="T21" s="38">
        <f t="shared" si="2"/>
        <v>0.03</v>
      </c>
      <c r="U21" s="38">
        <f t="shared" si="2"/>
        <v>5.0000000000000001E-3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248</v>
      </c>
      <c r="D22" s="40">
        <v>4320</v>
      </c>
      <c r="E22" s="40">
        <v>1584</v>
      </c>
      <c r="F22" s="40">
        <v>360</v>
      </c>
      <c r="G22" s="40">
        <v>288</v>
      </c>
      <c r="H22" s="40">
        <v>219</v>
      </c>
      <c r="I22" s="40">
        <v>674</v>
      </c>
      <c r="J22" s="40">
        <v>714</v>
      </c>
      <c r="K22" s="40">
        <v>167</v>
      </c>
      <c r="L22" s="40">
        <v>265</v>
      </c>
      <c r="M22" s="40">
        <v>1200</v>
      </c>
      <c r="N22" s="40">
        <v>198</v>
      </c>
      <c r="O22" s="40">
        <v>1510</v>
      </c>
      <c r="P22" s="40">
        <v>59</v>
      </c>
      <c r="Q22" s="40">
        <v>508</v>
      </c>
      <c r="R22" s="40">
        <v>264</v>
      </c>
      <c r="S22" s="40">
        <v>198</v>
      </c>
      <c r="T22" s="40">
        <v>888</v>
      </c>
      <c r="U22" s="40">
        <v>145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86.4</v>
      </c>
      <c r="E23" s="42">
        <f t="shared" ref="E23:X23" si="3">SUM(E18*E22)</f>
        <v>11.088000000000001</v>
      </c>
      <c r="F23" s="42">
        <f t="shared" si="3"/>
        <v>12.600000000000001</v>
      </c>
      <c r="G23" s="42">
        <f t="shared" si="3"/>
        <v>34.56</v>
      </c>
      <c r="H23" s="42">
        <f t="shared" si="3"/>
        <v>6.5699999999999994</v>
      </c>
      <c r="I23" s="42">
        <f t="shared" si="3"/>
        <v>10.11</v>
      </c>
      <c r="J23" s="42">
        <f t="shared" si="3"/>
        <v>12.138000000000002</v>
      </c>
      <c r="K23" s="42">
        <f t="shared" si="3"/>
        <v>41.75</v>
      </c>
      <c r="L23" s="42">
        <f t="shared" si="3"/>
        <v>3.9749999999999996</v>
      </c>
      <c r="M23" s="42">
        <f t="shared" si="3"/>
        <v>0</v>
      </c>
      <c r="N23" s="42">
        <f t="shared" si="3"/>
        <v>0</v>
      </c>
      <c r="O23" s="42">
        <f t="shared" si="3"/>
        <v>37.75</v>
      </c>
      <c r="P23" s="42">
        <f t="shared" si="3"/>
        <v>0</v>
      </c>
      <c r="Q23" s="42">
        <f t="shared" si="3"/>
        <v>25.400000000000002</v>
      </c>
      <c r="R23" s="42">
        <f t="shared" si="3"/>
        <v>0</v>
      </c>
      <c r="S23" s="42">
        <f t="shared" si="3"/>
        <v>13.860000000000001</v>
      </c>
      <c r="T23" s="42">
        <f t="shared" si="3"/>
        <v>0</v>
      </c>
      <c r="U23" s="42">
        <f t="shared" si="3"/>
        <v>0.72499999999999998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316.76600000000002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30.240000000000002</v>
      </c>
      <c r="E24" s="42">
        <f t="shared" ref="E24:X24" si="4">SUM(E20*E22)</f>
        <v>0</v>
      </c>
      <c r="F24" s="42">
        <f t="shared" si="4"/>
        <v>6.4799999999999995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6.4259999999999993</v>
      </c>
      <c r="K24" s="42">
        <f t="shared" si="4"/>
        <v>0</v>
      </c>
      <c r="L24" s="42">
        <f t="shared" si="4"/>
        <v>0</v>
      </c>
      <c r="M24" s="42">
        <f t="shared" si="4"/>
        <v>10.799999999999999</v>
      </c>
      <c r="N24" s="42">
        <f t="shared" si="4"/>
        <v>5.5440000000000005</v>
      </c>
      <c r="O24" s="42">
        <f t="shared" si="4"/>
        <v>0</v>
      </c>
      <c r="P24" s="42">
        <f t="shared" si="4"/>
        <v>5.9</v>
      </c>
      <c r="Q24" s="42">
        <f t="shared" si="4"/>
        <v>0</v>
      </c>
      <c r="R24" s="42">
        <f t="shared" si="4"/>
        <v>26.400000000000002</v>
      </c>
      <c r="S24" s="42">
        <f t="shared" si="4"/>
        <v>0</v>
      </c>
      <c r="T24" s="42">
        <f t="shared" si="4"/>
        <v>26.64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128.35000000000002</v>
      </c>
    </row>
    <row r="25" spans="1:25" x14ac:dyDescent="0.15">
      <c r="A25" s="74" t="s">
        <v>11</v>
      </c>
      <c r="B25" s="75"/>
      <c r="C25" s="44">
        <f>SUM(C23:C24)</f>
        <v>29.759999999999998</v>
      </c>
      <c r="D25" s="44">
        <f t="shared" ref="D25:X25" si="5">+D21*D22</f>
        <v>116.64</v>
      </c>
      <c r="E25" s="44">
        <f t="shared" si="5"/>
        <v>11.088000000000001</v>
      </c>
      <c r="F25" s="44">
        <f t="shared" si="5"/>
        <v>19.080000000000002</v>
      </c>
      <c r="G25" s="44">
        <f t="shared" si="5"/>
        <v>34.56</v>
      </c>
      <c r="H25" s="44">
        <f t="shared" si="5"/>
        <v>6.5699999999999994</v>
      </c>
      <c r="I25" s="44">
        <f t="shared" si="5"/>
        <v>10.11</v>
      </c>
      <c r="J25" s="44">
        <f t="shared" si="5"/>
        <v>18.564</v>
      </c>
      <c r="K25" s="44">
        <f t="shared" si="5"/>
        <v>41.75</v>
      </c>
      <c r="L25" s="44">
        <f t="shared" si="5"/>
        <v>3.9749999999999996</v>
      </c>
      <c r="M25" s="44">
        <f t="shared" si="5"/>
        <v>10.799999999999999</v>
      </c>
      <c r="N25" s="44">
        <f t="shared" si="5"/>
        <v>5.5440000000000005</v>
      </c>
      <c r="O25" s="44">
        <f t="shared" si="5"/>
        <v>37.75</v>
      </c>
      <c r="P25" s="44">
        <f t="shared" si="5"/>
        <v>5.9</v>
      </c>
      <c r="Q25" s="44">
        <f t="shared" si="5"/>
        <v>25.400000000000002</v>
      </c>
      <c r="R25" s="44">
        <f t="shared" si="5"/>
        <v>26.400000000000002</v>
      </c>
      <c r="S25" s="44">
        <f t="shared" si="5"/>
        <v>13.860000000000001</v>
      </c>
      <c r="T25" s="44">
        <f t="shared" si="5"/>
        <v>26.64</v>
      </c>
      <c r="U25" s="44">
        <f t="shared" si="5"/>
        <v>0.72499999999999998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445.11599999999993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>
        <v>43180</v>
      </c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 t="s">
        <v>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67.5" thickBot="1" x14ac:dyDescent="0.2">
      <c r="A34" s="63"/>
      <c r="B34" s="64"/>
      <c r="C34" s="16" t="s">
        <v>43</v>
      </c>
      <c r="D34" s="18" t="s">
        <v>28</v>
      </c>
      <c r="E34" s="18" t="s">
        <v>51</v>
      </c>
      <c r="F34" s="18" t="s">
        <v>30</v>
      </c>
      <c r="G34" s="18" t="s">
        <v>84</v>
      </c>
      <c r="H34" s="18" t="s">
        <v>96</v>
      </c>
      <c r="I34" s="18" t="s">
        <v>33</v>
      </c>
      <c r="J34" s="18" t="s">
        <v>133</v>
      </c>
      <c r="K34" s="18" t="s">
        <v>68</v>
      </c>
      <c r="L34" s="18" t="s">
        <v>42</v>
      </c>
      <c r="M34" s="18" t="s">
        <v>40</v>
      </c>
      <c r="N34" s="18" t="s">
        <v>41</v>
      </c>
      <c r="O34" s="18" t="s">
        <v>52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60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 t="s">
        <v>84</v>
      </c>
      <c r="C36" s="25"/>
      <c r="D36" s="25"/>
      <c r="E36" s="25"/>
      <c r="F36" s="25"/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 t="s">
        <v>66</v>
      </c>
      <c r="C37" s="25">
        <v>70</v>
      </c>
      <c r="D37" s="25"/>
      <c r="E37" s="25"/>
      <c r="F37" s="25">
        <v>12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 t="s">
        <v>6</v>
      </c>
      <c r="B39" s="21" t="s">
        <v>27</v>
      </c>
      <c r="C39" s="22"/>
      <c r="D39" s="22">
        <v>4</v>
      </c>
      <c r="E39" s="22">
        <v>60</v>
      </c>
      <c r="F39" s="22"/>
      <c r="G39" s="22"/>
      <c r="H39" s="22"/>
      <c r="I39" s="22">
        <v>40</v>
      </c>
      <c r="J39" s="22"/>
      <c r="K39" s="22"/>
      <c r="L39" s="22"/>
      <c r="M39" s="22"/>
      <c r="N39" s="22"/>
      <c r="O39" s="22">
        <v>30</v>
      </c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 t="s">
        <v>132</v>
      </c>
      <c r="C40" s="25"/>
      <c r="D40" s="25">
        <v>15</v>
      </c>
      <c r="E40" s="25"/>
      <c r="F40" s="25"/>
      <c r="G40" s="25"/>
      <c r="H40" s="25"/>
      <c r="I40" s="25"/>
      <c r="J40" s="25">
        <v>35</v>
      </c>
      <c r="K40" s="25">
        <v>25</v>
      </c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 t="s">
        <v>114</v>
      </c>
      <c r="C41" s="25">
        <v>60</v>
      </c>
      <c r="D41" s="25"/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12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60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1.2E-2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0.06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19</v>
      </c>
      <c r="E49" s="34">
        <f t="shared" si="7"/>
        <v>60</v>
      </c>
      <c r="F49" s="34">
        <f t="shared" si="7"/>
        <v>15</v>
      </c>
      <c r="G49" s="34">
        <f t="shared" si="7"/>
        <v>0</v>
      </c>
      <c r="H49" s="34">
        <f t="shared" si="7"/>
        <v>0</v>
      </c>
      <c r="I49" s="34">
        <f t="shared" si="7"/>
        <v>40</v>
      </c>
      <c r="J49" s="34">
        <f t="shared" si="7"/>
        <v>35</v>
      </c>
      <c r="K49" s="34">
        <f t="shared" si="7"/>
        <v>25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30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1.9E-2</v>
      </c>
      <c r="E50" s="36">
        <f>+(A49*E49)/1000</f>
        <v>0.06</v>
      </c>
      <c r="F50" s="36">
        <f>+(A49*F49)/1000</f>
        <v>1.4999999999999999E-2</v>
      </c>
      <c r="G50" s="36">
        <f>+(A49*G49)/1000</f>
        <v>0</v>
      </c>
      <c r="H50" s="36">
        <f>+(A49*H49)/1000</f>
        <v>0</v>
      </c>
      <c r="I50" s="36">
        <f>+(A49*I49)/1000</f>
        <v>0.04</v>
      </c>
      <c r="J50" s="36">
        <f>+(A49*J49)/1000</f>
        <v>3.5000000000000003E-2</v>
      </c>
      <c r="K50" s="36">
        <f>+(A49*K49)/1000</f>
        <v>2.5000000000000001E-2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0.03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0.13</v>
      </c>
      <c r="D51" s="38">
        <f t="shared" ref="D51:X51" si="8">+D50+D48</f>
        <v>1.9E-2</v>
      </c>
      <c r="E51" s="38">
        <f t="shared" si="8"/>
        <v>0.06</v>
      </c>
      <c r="F51" s="38">
        <f t="shared" si="8"/>
        <v>2.7E-2</v>
      </c>
      <c r="G51" s="38">
        <f t="shared" si="8"/>
        <v>0.03</v>
      </c>
      <c r="H51" s="38">
        <f t="shared" si="8"/>
        <v>0</v>
      </c>
      <c r="I51" s="38">
        <f t="shared" si="8"/>
        <v>0.04</v>
      </c>
      <c r="J51" s="38">
        <f t="shared" si="8"/>
        <v>3.5000000000000003E-2</v>
      </c>
      <c r="K51" s="38">
        <f t="shared" si="8"/>
        <v>2.5000000000000001E-2</v>
      </c>
      <c r="L51" s="38">
        <f t="shared" si="8"/>
        <v>0</v>
      </c>
      <c r="M51" s="38">
        <f t="shared" si="8"/>
        <v>0.06</v>
      </c>
      <c r="N51" s="38">
        <f t="shared" si="8"/>
        <v>3.0000000000000001E-3</v>
      </c>
      <c r="O51" s="38">
        <f t="shared" si="8"/>
        <v>0.03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248</v>
      </c>
      <c r="D52" s="40">
        <v>574</v>
      </c>
      <c r="E52" s="40">
        <v>112</v>
      </c>
      <c r="F52" s="40">
        <v>1584</v>
      </c>
      <c r="G52" s="40">
        <v>1510</v>
      </c>
      <c r="H52" s="40">
        <v>834</v>
      </c>
      <c r="I52" s="40">
        <v>219</v>
      </c>
      <c r="J52" s="40">
        <v>474</v>
      </c>
      <c r="K52" s="40">
        <v>678</v>
      </c>
      <c r="L52" s="40">
        <v>118</v>
      </c>
      <c r="M52" s="40">
        <v>198</v>
      </c>
      <c r="N52" s="40">
        <v>145</v>
      </c>
      <c r="O52" s="40">
        <v>674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0</v>
      </c>
      <c r="F53" s="42">
        <f t="shared" si="9"/>
        <v>19.007999999999999</v>
      </c>
      <c r="G53" s="42">
        <f t="shared" si="9"/>
        <v>45.3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11.879999999999999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93.548000000000002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10.906000000000001</v>
      </c>
      <c r="E54" s="42">
        <f t="shared" ref="E54:X54" si="10">SUM(E50*E52)</f>
        <v>6.72</v>
      </c>
      <c r="F54" s="42">
        <f t="shared" si="10"/>
        <v>23.759999999999998</v>
      </c>
      <c r="G54" s="42">
        <f t="shared" si="10"/>
        <v>0</v>
      </c>
      <c r="H54" s="42">
        <f t="shared" si="10"/>
        <v>0</v>
      </c>
      <c r="I54" s="42">
        <f t="shared" si="10"/>
        <v>8.76</v>
      </c>
      <c r="J54" s="42">
        <f t="shared" si="10"/>
        <v>16.59</v>
      </c>
      <c r="K54" s="42">
        <f t="shared" si="10"/>
        <v>16.95</v>
      </c>
      <c r="L54" s="42">
        <f t="shared" si="10"/>
        <v>0</v>
      </c>
      <c r="M54" s="42">
        <f t="shared" si="10"/>
        <v>0</v>
      </c>
      <c r="N54" s="42">
        <f t="shared" si="10"/>
        <v>0.435</v>
      </c>
      <c r="O54" s="42">
        <f t="shared" si="10"/>
        <v>20.22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119.221</v>
      </c>
    </row>
    <row r="55" spans="1:25" x14ac:dyDescent="0.15">
      <c r="A55" s="74" t="s">
        <v>11</v>
      </c>
      <c r="B55" s="75"/>
      <c r="C55" s="44">
        <f>SUM(C53:C54)</f>
        <v>32.24</v>
      </c>
      <c r="D55" s="44">
        <f t="shared" ref="D55:X55" si="11">+D51*D52</f>
        <v>10.906000000000001</v>
      </c>
      <c r="E55" s="44">
        <f t="shared" si="11"/>
        <v>6.72</v>
      </c>
      <c r="F55" s="44">
        <f t="shared" si="11"/>
        <v>42.768000000000001</v>
      </c>
      <c r="G55" s="44">
        <f t="shared" si="11"/>
        <v>45.3</v>
      </c>
      <c r="H55" s="44">
        <f t="shared" si="11"/>
        <v>0</v>
      </c>
      <c r="I55" s="44">
        <f t="shared" si="11"/>
        <v>8.76</v>
      </c>
      <c r="J55" s="44">
        <f t="shared" si="11"/>
        <v>16.59</v>
      </c>
      <c r="K55" s="44">
        <f t="shared" si="11"/>
        <v>16.95</v>
      </c>
      <c r="L55" s="44">
        <f t="shared" si="11"/>
        <v>0</v>
      </c>
      <c r="M55" s="44">
        <f t="shared" si="11"/>
        <v>11.879999999999999</v>
      </c>
      <c r="N55" s="44">
        <f t="shared" si="11"/>
        <v>0.435</v>
      </c>
      <c r="O55" s="44">
        <f t="shared" si="11"/>
        <v>20.22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212.76899999999998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F41" sqref="F4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43181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61.5" thickBot="1" x14ac:dyDescent="0.2">
      <c r="A4" s="63"/>
      <c r="B4" s="64"/>
      <c r="C4" s="16" t="s">
        <v>43</v>
      </c>
      <c r="D4" s="17" t="s">
        <v>28</v>
      </c>
      <c r="E4" s="18" t="s">
        <v>30</v>
      </c>
      <c r="F4" s="18" t="s">
        <v>31</v>
      </c>
      <c r="G4" s="18" t="s">
        <v>76</v>
      </c>
      <c r="H4" s="18" t="s">
        <v>35</v>
      </c>
      <c r="I4" s="19" t="s">
        <v>29</v>
      </c>
      <c r="J4" s="18" t="s">
        <v>75</v>
      </c>
      <c r="K4" s="18" t="s">
        <v>32</v>
      </c>
      <c r="L4" s="18" t="s">
        <v>48</v>
      </c>
      <c r="M4" s="18" t="s">
        <v>60</v>
      </c>
      <c r="N4" s="19" t="s">
        <v>61</v>
      </c>
      <c r="O4" s="18" t="s">
        <v>33</v>
      </c>
      <c r="P4" s="18" t="s">
        <v>83</v>
      </c>
      <c r="Q4" s="18" t="s">
        <v>40</v>
      </c>
      <c r="R4" s="18" t="s">
        <v>41</v>
      </c>
      <c r="S4" s="18"/>
      <c r="T4" s="18"/>
      <c r="U4" s="19"/>
      <c r="V4" s="20"/>
      <c r="W4" s="17"/>
      <c r="X4" s="17"/>
      <c r="Y4" s="15"/>
    </row>
    <row r="5" spans="1:25" ht="11.25" customHeight="1" x14ac:dyDescent="0.15">
      <c r="A5" s="68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98</v>
      </c>
      <c r="C6" s="25"/>
      <c r="D6" s="25"/>
      <c r="E6" s="25"/>
      <c r="F6" s="25">
        <v>5</v>
      </c>
      <c r="G6" s="25">
        <v>35</v>
      </c>
      <c r="H6" s="25">
        <v>35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69"/>
      <c r="B7" s="24" t="s">
        <v>71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33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>
        <v>40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122</v>
      </c>
      <c r="C10" s="25"/>
      <c r="D10" s="25"/>
      <c r="E10" s="25"/>
      <c r="F10" s="25"/>
      <c r="G10" s="25"/>
      <c r="H10" s="25"/>
      <c r="I10" s="25">
        <v>8</v>
      </c>
      <c r="J10" s="25">
        <v>80</v>
      </c>
      <c r="K10" s="25">
        <v>20</v>
      </c>
      <c r="L10" s="25">
        <v>20</v>
      </c>
      <c r="M10" s="25">
        <v>5</v>
      </c>
      <c r="N10" s="25"/>
      <c r="O10" s="25">
        <v>10</v>
      </c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69"/>
      <c r="B11" s="30" t="s">
        <v>30</v>
      </c>
      <c r="C11" s="25"/>
      <c r="D11" s="25"/>
      <c r="E11" s="25">
        <v>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0"/>
      <c r="B12" s="27" t="s">
        <v>47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61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v>50</v>
      </c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69"/>
      <c r="B14" s="24" t="s">
        <v>102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>
        <v>250</v>
      </c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99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14</v>
      </c>
      <c r="F17" s="31">
        <f t="shared" si="0"/>
        <v>25</v>
      </c>
      <c r="G17" s="31">
        <f t="shared" si="0"/>
        <v>35</v>
      </c>
      <c r="H17" s="31">
        <f t="shared" si="0"/>
        <v>35</v>
      </c>
      <c r="I17" s="31">
        <f t="shared" si="0"/>
        <v>8</v>
      </c>
      <c r="J17" s="31">
        <f t="shared" si="0"/>
        <v>80</v>
      </c>
      <c r="K17" s="31">
        <f t="shared" si="0"/>
        <v>20</v>
      </c>
      <c r="L17" s="31">
        <f t="shared" si="0"/>
        <v>20</v>
      </c>
      <c r="M17" s="31">
        <f t="shared" si="0"/>
        <v>5</v>
      </c>
      <c r="N17" s="31">
        <f t="shared" si="0"/>
        <v>0</v>
      </c>
      <c r="O17" s="31">
        <f t="shared" si="0"/>
        <v>50</v>
      </c>
      <c r="P17" s="31">
        <f t="shared" si="0"/>
        <v>70</v>
      </c>
      <c r="Q17" s="31">
        <f t="shared" si="0"/>
        <v>70</v>
      </c>
      <c r="R17" s="31">
        <f t="shared" si="0"/>
        <v>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1.4E-2</v>
      </c>
      <c r="F18" s="33">
        <f>+(A17*F17)/1000</f>
        <v>2.5000000000000001E-2</v>
      </c>
      <c r="G18" s="33">
        <f>+(A17*G17)/1000</f>
        <v>3.5000000000000003E-2</v>
      </c>
      <c r="H18" s="33">
        <f>+(A17*H17)/1000</f>
        <v>3.5000000000000003E-2</v>
      </c>
      <c r="I18" s="33">
        <f>+(A17*I17)/1000</f>
        <v>8.0000000000000002E-3</v>
      </c>
      <c r="J18" s="33">
        <f>+(A17*J17)/1000</f>
        <v>0.08</v>
      </c>
      <c r="K18" s="33">
        <f>+(A17*K17)/1000</f>
        <v>0.02</v>
      </c>
      <c r="L18" s="33">
        <f>+(A17*L17)/1000</f>
        <v>0.02</v>
      </c>
      <c r="M18" s="33">
        <f>+(A17*M17)/1000</f>
        <v>5.0000000000000001E-3</v>
      </c>
      <c r="N18" s="33">
        <f>+(A17*N17)/1000</f>
        <v>0</v>
      </c>
      <c r="O18" s="33">
        <f>+(A17*O17)/1000</f>
        <v>0.05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5.0000000000000001E-3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250</v>
      </c>
      <c r="M19" s="34">
        <f t="shared" si="1"/>
        <v>0</v>
      </c>
      <c r="N19" s="34">
        <f>SUM(N13:N16)</f>
        <v>50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0.25</v>
      </c>
      <c r="M20" s="36">
        <f>+(A19*M19)/1000</f>
        <v>0</v>
      </c>
      <c r="N20" s="36">
        <f>+(A19*N19)/1000</f>
        <v>0.05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1.4E-2</v>
      </c>
      <c r="F21" s="38">
        <f t="shared" si="2"/>
        <v>2.5000000000000001E-2</v>
      </c>
      <c r="G21" s="38">
        <f t="shared" si="2"/>
        <v>3.5000000000000003E-2</v>
      </c>
      <c r="H21" s="38">
        <f t="shared" si="2"/>
        <v>3.5000000000000003E-2</v>
      </c>
      <c r="I21" s="38">
        <f t="shared" si="2"/>
        <v>8.0000000000000002E-3</v>
      </c>
      <c r="J21" s="38">
        <f t="shared" si="2"/>
        <v>0.08</v>
      </c>
      <c r="K21" s="38">
        <f t="shared" si="2"/>
        <v>0.02</v>
      </c>
      <c r="L21" s="38">
        <f t="shared" si="2"/>
        <v>0.27</v>
      </c>
      <c r="M21" s="38">
        <f t="shared" si="2"/>
        <v>5.0000000000000001E-3</v>
      </c>
      <c r="N21" s="38">
        <f t="shared" si="2"/>
        <v>0.05</v>
      </c>
      <c r="O21" s="38">
        <f t="shared" si="2"/>
        <v>0.05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5.0000000000000001E-3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248</v>
      </c>
      <c r="D22" s="40">
        <v>574</v>
      </c>
      <c r="E22" s="40">
        <v>1584</v>
      </c>
      <c r="F22" s="40">
        <v>360</v>
      </c>
      <c r="G22" s="40">
        <v>1200</v>
      </c>
      <c r="H22" s="40">
        <v>714</v>
      </c>
      <c r="I22" s="40">
        <v>4320</v>
      </c>
      <c r="J22" s="40">
        <v>1240</v>
      </c>
      <c r="K22" s="40">
        <v>408</v>
      </c>
      <c r="L22" s="40">
        <v>167</v>
      </c>
      <c r="M22" s="40">
        <v>216</v>
      </c>
      <c r="N22" s="40">
        <v>507</v>
      </c>
      <c r="O22" s="40">
        <v>219</v>
      </c>
      <c r="P22" s="40">
        <v>508</v>
      </c>
      <c r="Q22" s="40">
        <v>198</v>
      </c>
      <c r="R22" s="40">
        <v>145</v>
      </c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22.176000000000002</v>
      </c>
      <c r="F23" s="42">
        <f t="shared" si="3"/>
        <v>9</v>
      </c>
      <c r="G23" s="42">
        <f t="shared" si="3"/>
        <v>42.000000000000007</v>
      </c>
      <c r="H23" s="42">
        <f t="shared" si="3"/>
        <v>24.990000000000002</v>
      </c>
      <c r="I23" s="42">
        <f t="shared" si="3"/>
        <v>34.56</v>
      </c>
      <c r="J23" s="42">
        <f t="shared" si="3"/>
        <v>99.2</v>
      </c>
      <c r="K23" s="42">
        <f t="shared" si="3"/>
        <v>8.16</v>
      </c>
      <c r="L23" s="42">
        <f t="shared" si="3"/>
        <v>3.34</v>
      </c>
      <c r="M23" s="42">
        <f t="shared" si="3"/>
        <v>1.08</v>
      </c>
      <c r="N23" s="42">
        <f t="shared" si="3"/>
        <v>0</v>
      </c>
      <c r="O23" s="42">
        <f t="shared" si="3"/>
        <v>10.950000000000001</v>
      </c>
      <c r="P23" s="42">
        <f t="shared" si="3"/>
        <v>35.56</v>
      </c>
      <c r="Q23" s="42">
        <f t="shared" si="3"/>
        <v>13.860000000000001</v>
      </c>
      <c r="R23" s="42">
        <f t="shared" si="3"/>
        <v>0.72499999999999998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325.44100000000003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41.75</v>
      </c>
      <c r="M24" s="42">
        <f t="shared" si="4"/>
        <v>0</v>
      </c>
      <c r="N24" s="42">
        <f t="shared" si="4"/>
        <v>25.35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85.63</v>
      </c>
    </row>
    <row r="25" spans="1:25" x14ac:dyDescent="0.15">
      <c r="A25" s="74" t="s">
        <v>11</v>
      </c>
      <c r="B25" s="75"/>
      <c r="C25" s="44">
        <f>SUM(C23:C24)</f>
        <v>29.759999999999998</v>
      </c>
      <c r="D25" s="44">
        <f t="shared" ref="D25:X25" si="5">+D21*D22</f>
        <v>8.61</v>
      </c>
      <c r="E25" s="44">
        <f t="shared" si="5"/>
        <v>22.176000000000002</v>
      </c>
      <c r="F25" s="44">
        <f t="shared" si="5"/>
        <v>9</v>
      </c>
      <c r="G25" s="44">
        <f t="shared" si="5"/>
        <v>42.000000000000007</v>
      </c>
      <c r="H25" s="44">
        <f t="shared" si="5"/>
        <v>24.990000000000002</v>
      </c>
      <c r="I25" s="44">
        <f t="shared" si="5"/>
        <v>34.56</v>
      </c>
      <c r="J25" s="44">
        <f t="shared" si="5"/>
        <v>99.2</v>
      </c>
      <c r="K25" s="44">
        <f t="shared" si="5"/>
        <v>8.16</v>
      </c>
      <c r="L25" s="44">
        <f t="shared" si="5"/>
        <v>45.09</v>
      </c>
      <c r="M25" s="44">
        <f t="shared" si="5"/>
        <v>1.08</v>
      </c>
      <c r="N25" s="44">
        <f t="shared" si="5"/>
        <v>25.35</v>
      </c>
      <c r="O25" s="44">
        <f t="shared" si="5"/>
        <v>10.950000000000001</v>
      </c>
      <c r="P25" s="44">
        <f t="shared" si="5"/>
        <v>35.56</v>
      </c>
      <c r="Q25" s="44">
        <f t="shared" si="5"/>
        <v>13.860000000000001</v>
      </c>
      <c r="R25" s="44">
        <f t="shared" si="5"/>
        <v>0.72499999999999998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411.07100000000008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>
        <v>43181</v>
      </c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 t="s">
        <v>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55.5" thickBot="1" x14ac:dyDescent="0.2">
      <c r="A34" s="63"/>
      <c r="B34" s="64"/>
      <c r="C34" s="16" t="s">
        <v>43</v>
      </c>
      <c r="D34" s="18" t="s">
        <v>28</v>
      </c>
      <c r="E34" s="18" t="s">
        <v>29</v>
      </c>
      <c r="F34" s="18" t="s">
        <v>30</v>
      </c>
      <c r="G34" s="18" t="s">
        <v>70</v>
      </c>
      <c r="H34" s="18" t="s">
        <v>36</v>
      </c>
      <c r="I34" s="18" t="s">
        <v>31</v>
      </c>
      <c r="J34" s="18" t="s">
        <v>39</v>
      </c>
      <c r="K34" s="18" t="s">
        <v>105</v>
      </c>
      <c r="L34" s="18" t="s">
        <v>56</v>
      </c>
      <c r="M34" s="18" t="s">
        <v>35</v>
      </c>
      <c r="N34" s="18" t="s">
        <v>65</v>
      </c>
      <c r="O34" s="18" t="s">
        <v>41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>
        <v>70</v>
      </c>
      <c r="B35" s="21" t="s">
        <v>57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70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 t="s">
        <v>69</v>
      </c>
      <c r="C36" s="25"/>
      <c r="D36" s="25">
        <v>5</v>
      </c>
      <c r="E36" s="25"/>
      <c r="F36" s="25"/>
      <c r="G36" s="25">
        <f>1/8</f>
        <v>0.125</v>
      </c>
      <c r="H36" s="25">
        <v>25</v>
      </c>
      <c r="I36" s="25">
        <v>18</v>
      </c>
      <c r="J36" s="25">
        <v>28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 t="s">
        <v>45</v>
      </c>
      <c r="C37" s="25"/>
      <c r="D37" s="25"/>
      <c r="E37" s="25"/>
      <c r="F37" s="25">
        <v>12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 t="s">
        <v>26</v>
      </c>
      <c r="C38" s="28">
        <v>50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 t="s">
        <v>6</v>
      </c>
      <c r="B39" s="21" t="s">
        <v>87</v>
      </c>
      <c r="C39" s="22"/>
      <c r="D39" s="22"/>
      <c r="E39" s="22">
        <v>3</v>
      </c>
      <c r="F39" s="22"/>
      <c r="G39" s="22"/>
      <c r="H39" s="22">
        <v>120</v>
      </c>
      <c r="I39" s="22"/>
      <c r="J39" s="22">
        <v>3</v>
      </c>
      <c r="K39" s="22"/>
      <c r="L39" s="22">
        <v>20</v>
      </c>
      <c r="M39" s="22">
        <v>5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 t="s">
        <v>104</v>
      </c>
      <c r="C40" s="25"/>
      <c r="D40" s="25">
        <v>13</v>
      </c>
      <c r="E40" s="25"/>
      <c r="F40" s="25"/>
      <c r="G40" s="25"/>
      <c r="H40" s="25"/>
      <c r="I40" s="25"/>
      <c r="J40" s="25"/>
      <c r="K40" s="25">
        <v>50</v>
      </c>
      <c r="L40" s="25"/>
      <c r="M40" s="25"/>
      <c r="N40" s="25"/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 t="s">
        <v>30</v>
      </c>
      <c r="C41" s="25">
        <v>60</v>
      </c>
      <c r="D41" s="25"/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 t="s">
        <v>47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50</v>
      </c>
      <c r="D47" s="31">
        <f t="shared" ref="D47:X47" si="6">SUM(D35:D38)</f>
        <v>5</v>
      </c>
      <c r="E47" s="31">
        <f t="shared" si="6"/>
        <v>0</v>
      </c>
      <c r="F47" s="31">
        <f t="shared" si="6"/>
        <v>12</v>
      </c>
      <c r="G47" s="31">
        <f t="shared" si="6"/>
        <v>0.125</v>
      </c>
      <c r="H47" s="31">
        <f t="shared" si="6"/>
        <v>25</v>
      </c>
      <c r="I47" s="31">
        <f t="shared" si="6"/>
        <v>18</v>
      </c>
      <c r="J47" s="31">
        <f t="shared" si="6"/>
        <v>28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70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0.05</v>
      </c>
      <c r="D48" s="33">
        <f>+(A47*D47)/1000</f>
        <v>5.0000000000000001E-3</v>
      </c>
      <c r="E48" s="33">
        <f>+(A47*E47)/1000</f>
        <v>0</v>
      </c>
      <c r="F48" s="33">
        <f>+(A47*F47)/1000</f>
        <v>1.2E-2</v>
      </c>
      <c r="G48" s="33">
        <f>+(A47*G47)</f>
        <v>0.125</v>
      </c>
      <c r="H48" s="33">
        <f>+(A47*H47)/1000</f>
        <v>2.5000000000000001E-2</v>
      </c>
      <c r="I48" s="33">
        <f>+(A47*I47)/1000</f>
        <v>1.7999999999999999E-2</v>
      </c>
      <c r="J48" s="33">
        <f>+(A47*J47)/1000</f>
        <v>2.8000000000000001E-2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7.0000000000000007E-2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13</v>
      </c>
      <c r="E49" s="34">
        <f t="shared" si="7"/>
        <v>3</v>
      </c>
      <c r="F49" s="34">
        <f t="shared" si="7"/>
        <v>15</v>
      </c>
      <c r="G49" s="34">
        <f t="shared" si="7"/>
        <v>0</v>
      </c>
      <c r="H49" s="34">
        <f t="shared" si="7"/>
        <v>120</v>
      </c>
      <c r="I49" s="34">
        <f t="shared" si="7"/>
        <v>0</v>
      </c>
      <c r="J49" s="34">
        <f t="shared" si="7"/>
        <v>3</v>
      </c>
      <c r="K49" s="34">
        <f t="shared" si="7"/>
        <v>50</v>
      </c>
      <c r="L49" s="34">
        <f t="shared" si="7"/>
        <v>20</v>
      </c>
      <c r="M49" s="34">
        <f t="shared" si="7"/>
        <v>5</v>
      </c>
      <c r="N49" s="34">
        <f t="shared" si="7"/>
        <v>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1.2999999999999999E-2</v>
      </c>
      <c r="E50" s="36">
        <f>+(A49*E49)/1000</f>
        <v>3.0000000000000001E-3</v>
      </c>
      <c r="F50" s="36">
        <f>+(A49*F49)/1000</f>
        <v>1.4999999999999999E-2</v>
      </c>
      <c r="G50" s="36">
        <f>+(A49*G49)/1000</f>
        <v>0</v>
      </c>
      <c r="H50" s="36">
        <f>+(A49*H49)/1000</f>
        <v>0.12</v>
      </c>
      <c r="I50" s="36">
        <f>+(A49*I49)/1000</f>
        <v>0</v>
      </c>
      <c r="J50" s="36">
        <f>+(A49*J49)/1000</f>
        <v>3.0000000000000001E-3</v>
      </c>
      <c r="K50" s="36">
        <f>+(A49*K49)/1000</f>
        <v>0.05</v>
      </c>
      <c r="L50" s="36">
        <f>+(A49*L49)/1000</f>
        <v>0.02</v>
      </c>
      <c r="M50" s="36">
        <f>+(A49*M49)/1000</f>
        <v>5.0000000000000001E-3</v>
      </c>
      <c r="N50" s="36">
        <f>+(A49*N49)/1000</f>
        <v>0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0.11</v>
      </c>
      <c r="D51" s="38">
        <f t="shared" ref="D51:X51" si="8">+D50+D48</f>
        <v>1.7999999999999999E-2</v>
      </c>
      <c r="E51" s="38">
        <f t="shared" si="8"/>
        <v>3.0000000000000001E-3</v>
      </c>
      <c r="F51" s="38">
        <f t="shared" si="8"/>
        <v>2.7E-2</v>
      </c>
      <c r="G51" s="38">
        <f t="shared" si="8"/>
        <v>0.125</v>
      </c>
      <c r="H51" s="38">
        <f t="shared" si="8"/>
        <v>0.14499999999999999</v>
      </c>
      <c r="I51" s="38">
        <f t="shared" si="8"/>
        <v>1.7999999999999999E-2</v>
      </c>
      <c r="J51" s="38">
        <f t="shared" si="8"/>
        <v>3.1E-2</v>
      </c>
      <c r="K51" s="38">
        <f t="shared" si="8"/>
        <v>0.05</v>
      </c>
      <c r="L51" s="38">
        <f t="shared" si="8"/>
        <v>0.02</v>
      </c>
      <c r="M51" s="38">
        <f t="shared" si="8"/>
        <v>5.0000000000000001E-3</v>
      </c>
      <c r="N51" s="38">
        <f t="shared" si="8"/>
        <v>7.0000000000000007E-2</v>
      </c>
      <c r="O51" s="38">
        <f t="shared" si="8"/>
        <v>3.0000000000000001E-3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248</v>
      </c>
      <c r="D52" s="40">
        <v>574</v>
      </c>
      <c r="E52" s="40">
        <v>4320</v>
      </c>
      <c r="F52" s="40">
        <v>1584</v>
      </c>
      <c r="G52" s="40">
        <v>59</v>
      </c>
      <c r="H52" s="40">
        <v>264</v>
      </c>
      <c r="I52" s="40">
        <v>360</v>
      </c>
      <c r="J52" s="40">
        <v>198</v>
      </c>
      <c r="K52" s="40">
        <v>240</v>
      </c>
      <c r="L52" s="40">
        <v>187</v>
      </c>
      <c r="M52" s="40">
        <v>714</v>
      </c>
      <c r="N52" s="40">
        <v>534</v>
      </c>
      <c r="O52" s="40">
        <v>145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12.4</v>
      </c>
      <c r="D53" s="42">
        <f>SUM(D48*D52)</f>
        <v>2.87</v>
      </c>
      <c r="E53" s="42">
        <f t="shared" ref="E53:X53" si="9">SUM(E48*E52)</f>
        <v>0</v>
      </c>
      <c r="F53" s="42">
        <f t="shared" si="9"/>
        <v>19.007999999999999</v>
      </c>
      <c r="G53" s="42">
        <f t="shared" si="9"/>
        <v>7.375</v>
      </c>
      <c r="H53" s="42">
        <f t="shared" si="9"/>
        <v>6.6000000000000005</v>
      </c>
      <c r="I53" s="42">
        <f t="shared" si="9"/>
        <v>6.4799999999999995</v>
      </c>
      <c r="J53" s="42">
        <f t="shared" si="9"/>
        <v>5.5440000000000005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37.380000000000003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97.657000000000011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7.4619999999999997</v>
      </c>
      <c r="E54" s="42">
        <f t="shared" ref="E54:X54" si="10">SUM(E50*E52)</f>
        <v>12.96</v>
      </c>
      <c r="F54" s="42">
        <f t="shared" si="10"/>
        <v>23.759999999999998</v>
      </c>
      <c r="G54" s="42">
        <f t="shared" si="10"/>
        <v>0</v>
      </c>
      <c r="H54" s="42">
        <f t="shared" si="10"/>
        <v>31.68</v>
      </c>
      <c r="I54" s="42">
        <f t="shared" si="10"/>
        <v>0</v>
      </c>
      <c r="J54" s="42">
        <f t="shared" si="10"/>
        <v>0.59399999999999997</v>
      </c>
      <c r="K54" s="42">
        <f t="shared" si="10"/>
        <v>12</v>
      </c>
      <c r="L54" s="42">
        <f t="shared" si="10"/>
        <v>3.74</v>
      </c>
      <c r="M54" s="42">
        <f t="shared" si="10"/>
        <v>3.5700000000000003</v>
      </c>
      <c r="N54" s="42">
        <f t="shared" si="10"/>
        <v>0</v>
      </c>
      <c r="O54" s="42">
        <f t="shared" si="10"/>
        <v>0.435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111.08099999999999</v>
      </c>
    </row>
    <row r="55" spans="1:25" x14ac:dyDescent="0.15">
      <c r="A55" s="74" t="s">
        <v>11</v>
      </c>
      <c r="B55" s="75"/>
      <c r="C55" s="44">
        <f>SUM(C53:C54)</f>
        <v>27.28</v>
      </c>
      <c r="D55" s="44">
        <f t="shared" ref="D55:X55" si="11">+D51*D52</f>
        <v>10.331999999999999</v>
      </c>
      <c r="E55" s="44">
        <f t="shared" si="11"/>
        <v>12.96</v>
      </c>
      <c r="F55" s="44">
        <f t="shared" si="11"/>
        <v>42.768000000000001</v>
      </c>
      <c r="G55" s="44">
        <f t="shared" si="11"/>
        <v>7.375</v>
      </c>
      <c r="H55" s="44">
        <f t="shared" si="11"/>
        <v>38.279999999999994</v>
      </c>
      <c r="I55" s="44">
        <f t="shared" si="11"/>
        <v>6.4799999999999995</v>
      </c>
      <c r="J55" s="44">
        <f t="shared" si="11"/>
        <v>6.1379999999999999</v>
      </c>
      <c r="K55" s="44">
        <f t="shared" si="11"/>
        <v>12</v>
      </c>
      <c r="L55" s="44">
        <f t="shared" si="11"/>
        <v>3.74</v>
      </c>
      <c r="M55" s="44">
        <f t="shared" si="11"/>
        <v>3.5700000000000003</v>
      </c>
      <c r="N55" s="44">
        <f t="shared" si="11"/>
        <v>37.380000000000003</v>
      </c>
      <c r="O55" s="44">
        <f t="shared" si="11"/>
        <v>0.435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208.738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D11" sqref="D1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28515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43182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55.5" thickBot="1" x14ac:dyDescent="0.2">
      <c r="A4" s="63"/>
      <c r="B4" s="64"/>
      <c r="C4" s="16" t="s">
        <v>43</v>
      </c>
      <c r="D4" s="17" t="s">
        <v>28</v>
      </c>
      <c r="E4" s="18" t="s">
        <v>30</v>
      </c>
      <c r="F4" s="18" t="s">
        <v>29</v>
      </c>
      <c r="G4" s="18" t="s">
        <v>34</v>
      </c>
      <c r="H4" s="18" t="s">
        <v>31</v>
      </c>
      <c r="I4" s="19" t="s">
        <v>36</v>
      </c>
      <c r="J4" s="18" t="s">
        <v>35</v>
      </c>
      <c r="K4" s="18" t="s">
        <v>49</v>
      </c>
      <c r="L4" s="18" t="s">
        <v>74</v>
      </c>
      <c r="M4" s="18" t="s">
        <v>32</v>
      </c>
      <c r="N4" s="19" t="s">
        <v>37</v>
      </c>
      <c r="O4" s="18" t="s">
        <v>39</v>
      </c>
      <c r="P4" s="18" t="s">
        <v>56</v>
      </c>
      <c r="Q4" s="18" t="s">
        <v>41</v>
      </c>
      <c r="R4" s="18" t="s">
        <v>65</v>
      </c>
      <c r="S4" s="18" t="s">
        <v>40</v>
      </c>
      <c r="T4" s="18" t="s">
        <v>55</v>
      </c>
      <c r="U4" s="19"/>
      <c r="V4" s="20"/>
      <c r="W4" s="17"/>
      <c r="X4" s="17"/>
      <c r="Y4" s="15"/>
    </row>
    <row r="5" spans="1:25" ht="11.25" customHeight="1" x14ac:dyDescent="0.15">
      <c r="A5" s="68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106</v>
      </c>
      <c r="C6" s="25"/>
      <c r="D6" s="25"/>
      <c r="E6" s="25"/>
      <c r="F6" s="25">
        <v>7</v>
      </c>
      <c r="G6" s="25"/>
      <c r="H6" s="25"/>
      <c r="I6" s="25"/>
      <c r="J6" s="25"/>
      <c r="K6" s="25"/>
      <c r="L6" s="25"/>
      <c r="M6" s="25">
        <v>35</v>
      </c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69"/>
      <c r="B7" s="24" t="s">
        <v>71</v>
      </c>
      <c r="C7" s="25"/>
      <c r="D7" s="25"/>
      <c r="E7" s="25">
        <v>7</v>
      </c>
      <c r="F7" s="25"/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46</v>
      </c>
      <c r="C9" s="22"/>
      <c r="D9" s="22"/>
      <c r="E9" s="22"/>
      <c r="F9" s="22"/>
      <c r="G9" s="22">
        <v>50</v>
      </c>
      <c r="H9" s="22"/>
      <c r="I9" s="22"/>
      <c r="J9" s="22">
        <v>15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36</v>
      </c>
      <c r="C10" s="25"/>
      <c r="D10" s="25"/>
      <c r="E10" s="25"/>
      <c r="F10" s="25"/>
      <c r="G10" s="25"/>
      <c r="H10" s="25"/>
      <c r="I10" s="25">
        <v>40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69"/>
      <c r="B11" s="30" t="s">
        <v>123</v>
      </c>
      <c r="C11" s="25"/>
      <c r="D11" s="25">
        <v>15</v>
      </c>
      <c r="E11" s="25"/>
      <c r="F11" s="25"/>
      <c r="G11" s="25"/>
      <c r="H11" s="25"/>
      <c r="I11" s="25"/>
      <c r="J11" s="25"/>
      <c r="K11" s="25">
        <v>35</v>
      </c>
      <c r="L11" s="25"/>
      <c r="M11" s="25"/>
      <c r="N11" s="25">
        <v>55</v>
      </c>
      <c r="O11" s="25"/>
      <c r="P11" s="25"/>
      <c r="Q11" s="25">
        <v>5</v>
      </c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0"/>
      <c r="B12" s="27" t="s">
        <v>26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/>
      <c r="B13" s="21" t="s">
        <v>87</v>
      </c>
      <c r="C13" s="22"/>
      <c r="D13" s="22"/>
      <c r="E13" s="22"/>
      <c r="F13" s="22">
        <v>5</v>
      </c>
      <c r="G13" s="22"/>
      <c r="H13" s="22"/>
      <c r="I13" s="22">
        <v>100</v>
      </c>
      <c r="J13" s="22">
        <v>7</v>
      </c>
      <c r="K13" s="22"/>
      <c r="L13" s="22"/>
      <c r="M13" s="22"/>
      <c r="N13" s="22"/>
      <c r="O13" s="22">
        <v>3</v>
      </c>
      <c r="P13" s="22">
        <v>15</v>
      </c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69"/>
      <c r="B14" s="24" t="s">
        <v>74</v>
      </c>
      <c r="C14" s="25"/>
      <c r="D14" s="25"/>
      <c r="E14" s="25"/>
      <c r="F14" s="25"/>
      <c r="G14" s="25"/>
      <c r="H14" s="25"/>
      <c r="I14" s="25"/>
      <c r="J14" s="25"/>
      <c r="K14" s="25"/>
      <c r="L14" s="25">
        <v>18</v>
      </c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66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15</v>
      </c>
      <c r="E17" s="31">
        <f t="shared" si="0"/>
        <v>7</v>
      </c>
      <c r="F17" s="31">
        <f t="shared" si="0"/>
        <v>7</v>
      </c>
      <c r="G17" s="31">
        <f t="shared" si="0"/>
        <v>50</v>
      </c>
      <c r="H17" s="31">
        <f t="shared" si="0"/>
        <v>20</v>
      </c>
      <c r="I17" s="31">
        <f t="shared" si="0"/>
        <v>40</v>
      </c>
      <c r="J17" s="31">
        <f t="shared" si="0"/>
        <v>15</v>
      </c>
      <c r="K17" s="31">
        <f t="shared" si="0"/>
        <v>35</v>
      </c>
      <c r="L17" s="31">
        <f t="shared" si="0"/>
        <v>0</v>
      </c>
      <c r="M17" s="31">
        <f t="shared" si="0"/>
        <v>35</v>
      </c>
      <c r="N17" s="31">
        <f t="shared" si="0"/>
        <v>55</v>
      </c>
      <c r="O17" s="31">
        <f t="shared" si="0"/>
        <v>0</v>
      </c>
      <c r="P17" s="31">
        <f t="shared" si="0"/>
        <v>0</v>
      </c>
      <c r="Q17" s="31">
        <f t="shared" si="0"/>
        <v>5</v>
      </c>
      <c r="R17" s="31">
        <f t="shared" si="0"/>
        <v>70</v>
      </c>
      <c r="S17" s="31">
        <f t="shared" si="0"/>
        <v>70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1.4999999999999999E-2</v>
      </c>
      <c r="E18" s="33">
        <f>+(A17*E17)/1000</f>
        <v>7.0000000000000001E-3</v>
      </c>
      <c r="F18" s="33">
        <f>+(A17*F17)/1000</f>
        <v>7.0000000000000001E-3</v>
      </c>
      <c r="G18" s="33">
        <f>+(A17*G17)/1000</f>
        <v>0.05</v>
      </c>
      <c r="H18" s="33">
        <f>+(A17*H17)/1000</f>
        <v>0.02</v>
      </c>
      <c r="I18" s="33">
        <f>+(A17*I17)/1000</f>
        <v>0.04</v>
      </c>
      <c r="J18" s="33">
        <f>+(A17*J17)/1000</f>
        <v>1.4999999999999999E-2</v>
      </c>
      <c r="K18" s="33">
        <f>+(A17*K17)/1000</f>
        <v>3.5000000000000003E-2</v>
      </c>
      <c r="L18" s="33">
        <f>+(A17*L17)/1000</f>
        <v>0</v>
      </c>
      <c r="M18" s="33">
        <f>+(A17*M17)/1000</f>
        <v>3.5000000000000003E-2</v>
      </c>
      <c r="N18" s="33">
        <f>+(A17*N17)/1000</f>
        <v>5.5E-2</v>
      </c>
      <c r="O18" s="33">
        <f>+(A17*O17)/1000</f>
        <v>0</v>
      </c>
      <c r="P18" s="33">
        <f>+(A17*P17)/1000</f>
        <v>0</v>
      </c>
      <c r="Q18" s="33">
        <f>+(A17*Q17)/1000</f>
        <v>5.0000000000000001E-3</v>
      </c>
      <c r="R18" s="33">
        <f>+(A17*R17)/1000</f>
        <v>7.0000000000000007E-2</v>
      </c>
      <c r="S18" s="33">
        <f>+(A17*S17)/1000</f>
        <v>7.0000000000000007E-2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5</v>
      </c>
      <c r="G19" s="34">
        <f t="shared" si="1"/>
        <v>0</v>
      </c>
      <c r="H19" s="34">
        <f t="shared" si="1"/>
        <v>0</v>
      </c>
      <c r="I19" s="34">
        <f t="shared" si="1"/>
        <v>100</v>
      </c>
      <c r="J19" s="34">
        <f t="shared" si="1"/>
        <v>7</v>
      </c>
      <c r="K19" s="34">
        <f t="shared" si="1"/>
        <v>0</v>
      </c>
      <c r="L19" s="34">
        <f t="shared" si="1"/>
        <v>18</v>
      </c>
      <c r="M19" s="34">
        <f t="shared" si="1"/>
        <v>0</v>
      </c>
      <c r="N19" s="34">
        <f>SUM(N13:N16)</f>
        <v>0</v>
      </c>
      <c r="O19" s="34">
        <f t="shared" si="1"/>
        <v>3</v>
      </c>
      <c r="P19" s="34">
        <f t="shared" si="1"/>
        <v>15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5.0000000000000001E-3</v>
      </c>
      <c r="G20" s="36">
        <f>+(A19*G19)/1000</f>
        <v>0</v>
      </c>
      <c r="H20" s="36">
        <f>+(A19*H19)/1000</f>
        <v>0</v>
      </c>
      <c r="I20" s="36">
        <f>+(A19*I19)/1000</f>
        <v>0.1</v>
      </c>
      <c r="J20" s="36">
        <f>+(A19*J19)/1000</f>
        <v>7.0000000000000001E-3</v>
      </c>
      <c r="K20" s="36">
        <f>+(A19*K19)/1000</f>
        <v>0</v>
      </c>
      <c r="L20" s="36">
        <f>+(A19*L19)/1000</f>
        <v>1.7999999999999999E-2</v>
      </c>
      <c r="M20" s="36">
        <f>+(A19*M19)/1000</f>
        <v>0</v>
      </c>
      <c r="N20" s="36">
        <f>+(A19*N19)/1000</f>
        <v>0</v>
      </c>
      <c r="O20" s="36">
        <f>+(A19*O19)/1000</f>
        <v>3.0000000000000001E-3</v>
      </c>
      <c r="P20" s="36">
        <f>+(A19*P19)/1000</f>
        <v>1.4999999999999999E-2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1.4E-2</v>
      </c>
      <c r="F21" s="38">
        <f t="shared" si="2"/>
        <v>1.2E-2</v>
      </c>
      <c r="G21" s="38">
        <f t="shared" si="2"/>
        <v>0.05</v>
      </c>
      <c r="H21" s="38">
        <f t="shared" si="2"/>
        <v>0.02</v>
      </c>
      <c r="I21" s="38">
        <f t="shared" si="2"/>
        <v>0.14000000000000001</v>
      </c>
      <c r="J21" s="38">
        <f t="shared" si="2"/>
        <v>2.1999999999999999E-2</v>
      </c>
      <c r="K21" s="38">
        <f t="shared" si="2"/>
        <v>3.5000000000000003E-2</v>
      </c>
      <c r="L21" s="38">
        <f t="shared" si="2"/>
        <v>1.7999999999999999E-2</v>
      </c>
      <c r="M21" s="38">
        <f t="shared" si="2"/>
        <v>3.5000000000000003E-2</v>
      </c>
      <c r="N21" s="38">
        <f t="shared" si="2"/>
        <v>5.5E-2</v>
      </c>
      <c r="O21" s="38">
        <f t="shared" si="2"/>
        <v>3.0000000000000001E-3</v>
      </c>
      <c r="P21" s="38">
        <f t="shared" si="2"/>
        <v>1.4999999999999999E-2</v>
      </c>
      <c r="Q21" s="38">
        <f t="shared" si="2"/>
        <v>5.0000000000000001E-3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248</v>
      </c>
      <c r="D22" s="40">
        <v>574</v>
      </c>
      <c r="E22" s="40">
        <v>1584</v>
      </c>
      <c r="F22" s="40">
        <v>4320</v>
      </c>
      <c r="G22" s="40">
        <v>142</v>
      </c>
      <c r="H22" s="40">
        <v>360</v>
      </c>
      <c r="I22" s="40">
        <v>264</v>
      </c>
      <c r="J22" s="40">
        <v>714</v>
      </c>
      <c r="K22" s="40">
        <v>2874</v>
      </c>
      <c r="L22" s="40">
        <v>1930</v>
      </c>
      <c r="M22" s="40">
        <v>408</v>
      </c>
      <c r="N22" s="40">
        <v>240</v>
      </c>
      <c r="O22" s="40">
        <v>198</v>
      </c>
      <c r="P22" s="40">
        <v>187</v>
      </c>
      <c r="Q22" s="40">
        <v>145</v>
      </c>
      <c r="R22" s="40">
        <v>534</v>
      </c>
      <c r="S22" s="40">
        <v>198</v>
      </c>
      <c r="T22" s="40">
        <v>59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8.61</v>
      </c>
      <c r="E23" s="42">
        <f t="shared" ref="E23:X23" si="3">SUM(E18*E22)</f>
        <v>11.088000000000001</v>
      </c>
      <c r="F23" s="42">
        <f t="shared" si="3"/>
        <v>30.240000000000002</v>
      </c>
      <c r="G23" s="42">
        <f t="shared" si="3"/>
        <v>7.1000000000000005</v>
      </c>
      <c r="H23" s="42">
        <f t="shared" si="3"/>
        <v>7.2</v>
      </c>
      <c r="I23" s="42">
        <f t="shared" si="3"/>
        <v>10.56</v>
      </c>
      <c r="J23" s="42">
        <f t="shared" si="3"/>
        <v>10.709999999999999</v>
      </c>
      <c r="K23" s="42">
        <f t="shared" si="3"/>
        <v>100.59</v>
      </c>
      <c r="L23" s="42">
        <f t="shared" si="3"/>
        <v>0</v>
      </c>
      <c r="M23" s="42">
        <f t="shared" si="3"/>
        <v>14.280000000000001</v>
      </c>
      <c r="N23" s="42">
        <f t="shared" si="3"/>
        <v>13.2</v>
      </c>
      <c r="O23" s="42">
        <f t="shared" si="3"/>
        <v>0</v>
      </c>
      <c r="P23" s="42">
        <f t="shared" si="3"/>
        <v>0</v>
      </c>
      <c r="Q23" s="42">
        <f t="shared" si="3"/>
        <v>0.72499999999999998</v>
      </c>
      <c r="R23" s="42">
        <f t="shared" si="3"/>
        <v>37.380000000000003</v>
      </c>
      <c r="S23" s="42">
        <f t="shared" si="3"/>
        <v>13.860000000000001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285.38299999999998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0</v>
      </c>
      <c r="E24" s="42">
        <f t="shared" ref="E24:X24" si="4">SUM(E20*E22)</f>
        <v>11.088000000000001</v>
      </c>
      <c r="F24" s="42">
        <f t="shared" si="4"/>
        <v>21.6</v>
      </c>
      <c r="G24" s="42">
        <f t="shared" si="4"/>
        <v>0</v>
      </c>
      <c r="H24" s="42">
        <f t="shared" si="4"/>
        <v>0</v>
      </c>
      <c r="I24" s="42">
        <f t="shared" si="4"/>
        <v>26.400000000000002</v>
      </c>
      <c r="J24" s="42">
        <f t="shared" si="4"/>
        <v>4.9980000000000002</v>
      </c>
      <c r="K24" s="42">
        <f t="shared" si="4"/>
        <v>0</v>
      </c>
      <c r="L24" s="42">
        <f t="shared" si="4"/>
        <v>34.739999999999995</v>
      </c>
      <c r="M24" s="42">
        <f t="shared" si="4"/>
        <v>0</v>
      </c>
      <c r="N24" s="42">
        <f t="shared" si="4"/>
        <v>0</v>
      </c>
      <c r="O24" s="42">
        <f t="shared" si="4"/>
        <v>0.59399999999999997</v>
      </c>
      <c r="P24" s="42">
        <f t="shared" si="4"/>
        <v>2.8049999999999997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112.14500000000001</v>
      </c>
    </row>
    <row r="25" spans="1:25" x14ac:dyDescent="0.15">
      <c r="A25" s="74" t="s">
        <v>11</v>
      </c>
      <c r="B25" s="75"/>
      <c r="C25" s="44">
        <f>SUM(C23:C24)</f>
        <v>29.759999999999998</v>
      </c>
      <c r="D25" s="44">
        <f t="shared" ref="D25:X25" si="5">+D21*D22</f>
        <v>8.61</v>
      </c>
      <c r="E25" s="44">
        <f t="shared" si="5"/>
        <v>22.176000000000002</v>
      </c>
      <c r="F25" s="44">
        <f t="shared" si="5"/>
        <v>51.84</v>
      </c>
      <c r="G25" s="44">
        <f t="shared" si="5"/>
        <v>7.1000000000000005</v>
      </c>
      <c r="H25" s="44">
        <f t="shared" si="5"/>
        <v>7.2</v>
      </c>
      <c r="I25" s="44">
        <f t="shared" si="5"/>
        <v>36.96</v>
      </c>
      <c r="J25" s="44">
        <f t="shared" si="5"/>
        <v>15.707999999999998</v>
      </c>
      <c r="K25" s="44">
        <f t="shared" si="5"/>
        <v>100.59</v>
      </c>
      <c r="L25" s="44">
        <f t="shared" si="5"/>
        <v>34.739999999999995</v>
      </c>
      <c r="M25" s="44">
        <f t="shared" si="5"/>
        <v>14.280000000000001</v>
      </c>
      <c r="N25" s="44">
        <f t="shared" si="5"/>
        <v>13.2</v>
      </c>
      <c r="O25" s="44">
        <f t="shared" si="5"/>
        <v>0.59399999999999997</v>
      </c>
      <c r="P25" s="44">
        <f t="shared" si="5"/>
        <v>2.8049999999999997</v>
      </c>
      <c r="Q25" s="44">
        <f t="shared" si="5"/>
        <v>0.72499999999999998</v>
      </c>
      <c r="R25" s="44">
        <f t="shared" si="5"/>
        <v>37.380000000000003</v>
      </c>
      <c r="S25" s="44">
        <f t="shared" si="5"/>
        <v>13.860000000000001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397.52799999999996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>
        <v>43182</v>
      </c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 t="s">
        <v>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67.5" thickBot="1" x14ac:dyDescent="0.2">
      <c r="A34" s="63"/>
      <c r="B34" s="64"/>
      <c r="C34" s="16" t="s">
        <v>43</v>
      </c>
      <c r="D34" s="18" t="s">
        <v>28</v>
      </c>
      <c r="E34" s="18" t="s">
        <v>30</v>
      </c>
      <c r="F34" s="18" t="s">
        <v>48</v>
      </c>
      <c r="G34" s="18" t="s">
        <v>61</v>
      </c>
      <c r="H34" s="18" t="s">
        <v>93</v>
      </c>
      <c r="I34" s="18" t="s">
        <v>33</v>
      </c>
      <c r="J34" s="18" t="s">
        <v>84</v>
      </c>
      <c r="K34" s="18" t="s">
        <v>68</v>
      </c>
      <c r="L34" s="18" t="s">
        <v>40</v>
      </c>
      <c r="M34" s="18" t="s">
        <v>35</v>
      </c>
      <c r="N34" s="18" t="s">
        <v>135</v>
      </c>
      <c r="O34" s="18" t="s">
        <v>41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 t="s">
        <v>5</v>
      </c>
      <c r="B35" s="21" t="s">
        <v>78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70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 t="s">
        <v>134</v>
      </c>
      <c r="C36" s="25"/>
      <c r="D36" s="25">
        <v>2</v>
      </c>
      <c r="E36" s="25"/>
      <c r="F36" s="25">
        <v>60</v>
      </c>
      <c r="G36" s="25"/>
      <c r="H36" s="25"/>
      <c r="I36" s="25"/>
      <c r="J36" s="25"/>
      <c r="K36" s="25"/>
      <c r="L36" s="25"/>
      <c r="M36" s="25"/>
      <c r="N36" s="25">
        <v>30</v>
      </c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 t="s">
        <v>30</v>
      </c>
      <c r="C37" s="25"/>
      <c r="D37" s="25"/>
      <c r="E37" s="25">
        <v>12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 t="s">
        <v>43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 t="s">
        <v>6</v>
      </c>
      <c r="B39" s="21" t="s">
        <v>46</v>
      </c>
      <c r="C39" s="22"/>
      <c r="D39" s="22"/>
      <c r="E39" s="22"/>
      <c r="F39" s="22">
        <v>50</v>
      </c>
      <c r="G39" s="22">
        <v>25</v>
      </c>
      <c r="H39" s="22">
        <v>15</v>
      </c>
      <c r="I39" s="22">
        <v>30</v>
      </c>
      <c r="J39" s="22"/>
      <c r="K39" s="22"/>
      <c r="L39" s="22"/>
      <c r="M39" s="22">
        <v>15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 t="s">
        <v>97</v>
      </c>
      <c r="C40" s="25"/>
      <c r="D40" s="25">
        <v>15</v>
      </c>
      <c r="E40" s="25"/>
      <c r="F40" s="25"/>
      <c r="G40" s="25"/>
      <c r="H40" s="25"/>
      <c r="I40" s="25">
        <v>10</v>
      </c>
      <c r="J40" s="25">
        <v>20</v>
      </c>
      <c r="K40" s="25">
        <v>50</v>
      </c>
      <c r="L40" s="25"/>
      <c r="M40" s="25"/>
      <c r="N40" s="25"/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 t="s">
        <v>30</v>
      </c>
      <c r="C41" s="25"/>
      <c r="D41" s="25"/>
      <c r="E41" s="25">
        <v>10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 t="s">
        <v>47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2</v>
      </c>
      <c r="E47" s="31">
        <f t="shared" si="6"/>
        <v>12</v>
      </c>
      <c r="F47" s="31">
        <f t="shared" si="6"/>
        <v>60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70</v>
      </c>
      <c r="M47" s="31">
        <f t="shared" si="6"/>
        <v>0</v>
      </c>
      <c r="N47" s="31">
        <f t="shared" si="6"/>
        <v>30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2E-3</v>
      </c>
      <c r="E48" s="33">
        <f>+(A47*E47)/1000</f>
        <v>1.2E-2</v>
      </c>
      <c r="F48" s="33">
        <f>+(A47*F47)/1000</f>
        <v>0.06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7.0000000000000007E-2</v>
      </c>
      <c r="M48" s="33">
        <f>+(A47*M47)/1000</f>
        <v>0</v>
      </c>
      <c r="N48" s="33">
        <f>+(A47*N47)/1000</f>
        <v>0.03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10</v>
      </c>
      <c r="F49" s="34">
        <f t="shared" si="7"/>
        <v>50</v>
      </c>
      <c r="G49" s="34">
        <f t="shared" si="7"/>
        <v>25</v>
      </c>
      <c r="H49" s="34">
        <f t="shared" si="7"/>
        <v>15</v>
      </c>
      <c r="I49" s="34">
        <f t="shared" si="7"/>
        <v>40</v>
      </c>
      <c r="J49" s="34">
        <f t="shared" si="7"/>
        <v>20</v>
      </c>
      <c r="K49" s="34">
        <f t="shared" si="7"/>
        <v>50</v>
      </c>
      <c r="L49" s="34">
        <f t="shared" si="7"/>
        <v>0</v>
      </c>
      <c r="M49" s="34">
        <f t="shared" si="7"/>
        <v>15</v>
      </c>
      <c r="N49" s="34">
        <f t="shared" si="7"/>
        <v>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0.01</v>
      </c>
      <c r="F50" s="36">
        <f>+(A49*F49)/1000</f>
        <v>0.05</v>
      </c>
      <c r="G50" s="36">
        <f>+(A49*G49)/1000</f>
        <v>2.5000000000000001E-2</v>
      </c>
      <c r="H50" s="36">
        <f>+(A49*H49)/1000</f>
        <v>1.4999999999999999E-2</v>
      </c>
      <c r="I50" s="36">
        <f>+(A49*I49)/1000</f>
        <v>0.04</v>
      </c>
      <c r="J50" s="36">
        <f>+(A49*J49)/1000</f>
        <v>0.02</v>
      </c>
      <c r="K50" s="36">
        <f>+(A49*K49)/1000</f>
        <v>0.05</v>
      </c>
      <c r="L50" s="36">
        <f>+(A49*L49)/1000</f>
        <v>0</v>
      </c>
      <c r="M50" s="36">
        <f>+(A49*M49)/1000</f>
        <v>1.4999999999999999E-2</v>
      </c>
      <c r="N50" s="36">
        <f>+(A49*N49)/1000</f>
        <v>0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0.13</v>
      </c>
      <c r="D51" s="38">
        <f t="shared" ref="D51:X51" si="8">+D50+D48</f>
        <v>1.7000000000000001E-2</v>
      </c>
      <c r="E51" s="38">
        <f t="shared" si="8"/>
        <v>2.1999999999999999E-2</v>
      </c>
      <c r="F51" s="38">
        <f t="shared" si="8"/>
        <v>0.11</v>
      </c>
      <c r="G51" s="38">
        <f t="shared" si="8"/>
        <v>2.5000000000000001E-2</v>
      </c>
      <c r="H51" s="38">
        <f t="shared" si="8"/>
        <v>1.4999999999999999E-2</v>
      </c>
      <c r="I51" s="38">
        <f t="shared" si="8"/>
        <v>0.04</v>
      </c>
      <c r="J51" s="38">
        <f t="shared" si="8"/>
        <v>0.02</v>
      </c>
      <c r="K51" s="38">
        <f t="shared" si="8"/>
        <v>0.05</v>
      </c>
      <c r="L51" s="38">
        <f t="shared" si="8"/>
        <v>7.0000000000000007E-2</v>
      </c>
      <c r="M51" s="38">
        <f t="shared" si="8"/>
        <v>1.4999999999999999E-2</v>
      </c>
      <c r="N51" s="38">
        <f t="shared" si="8"/>
        <v>0.03</v>
      </c>
      <c r="O51" s="38">
        <f t="shared" si="8"/>
        <v>3.0000000000000001E-3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248</v>
      </c>
      <c r="D52" s="40">
        <v>574</v>
      </c>
      <c r="E52" s="40">
        <v>1584</v>
      </c>
      <c r="F52" s="40">
        <v>167</v>
      </c>
      <c r="G52" s="40">
        <v>507</v>
      </c>
      <c r="H52" s="40">
        <v>600</v>
      </c>
      <c r="I52" s="40">
        <v>219</v>
      </c>
      <c r="J52" s="40">
        <v>1200</v>
      </c>
      <c r="K52" s="40">
        <v>678</v>
      </c>
      <c r="L52" s="40">
        <v>198</v>
      </c>
      <c r="M52" s="40">
        <v>714</v>
      </c>
      <c r="N52" s="40">
        <v>1080</v>
      </c>
      <c r="O52" s="40">
        <v>145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1.1480000000000001</v>
      </c>
      <c r="E53" s="42">
        <f t="shared" ref="E53:X53" si="9">SUM(E48*E52)</f>
        <v>19.007999999999999</v>
      </c>
      <c r="F53" s="42">
        <f t="shared" si="9"/>
        <v>10.02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13.860000000000001</v>
      </c>
      <c r="M53" s="42">
        <f t="shared" si="9"/>
        <v>0</v>
      </c>
      <c r="N53" s="42">
        <f t="shared" si="9"/>
        <v>32.4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93.795999999999992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15.84</v>
      </c>
      <c r="F54" s="42">
        <f t="shared" si="10"/>
        <v>8.35</v>
      </c>
      <c r="G54" s="42">
        <f t="shared" si="10"/>
        <v>12.675000000000001</v>
      </c>
      <c r="H54" s="42">
        <f t="shared" si="10"/>
        <v>9</v>
      </c>
      <c r="I54" s="42">
        <f t="shared" si="10"/>
        <v>8.76</v>
      </c>
      <c r="J54" s="42">
        <f t="shared" si="10"/>
        <v>24</v>
      </c>
      <c r="K54" s="42">
        <f t="shared" si="10"/>
        <v>33.9</v>
      </c>
      <c r="L54" s="42">
        <f t="shared" si="10"/>
        <v>0</v>
      </c>
      <c r="M54" s="42">
        <f t="shared" si="10"/>
        <v>10.709999999999999</v>
      </c>
      <c r="N54" s="42">
        <f t="shared" si="10"/>
        <v>0</v>
      </c>
      <c r="O54" s="42">
        <f t="shared" si="10"/>
        <v>0.435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147.16000000000003</v>
      </c>
    </row>
    <row r="55" spans="1:25" x14ac:dyDescent="0.15">
      <c r="A55" s="74" t="s">
        <v>11</v>
      </c>
      <c r="B55" s="75"/>
      <c r="C55" s="44">
        <f>SUM(C53:C54)</f>
        <v>32.24</v>
      </c>
      <c r="D55" s="44">
        <f t="shared" ref="D55:X55" si="11">+D51*D52</f>
        <v>9.7580000000000009</v>
      </c>
      <c r="E55" s="44">
        <f t="shared" si="11"/>
        <v>34.847999999999999</v>
      </c>
      <c r="F55" s="44">
        <f t="shared" si="11"/>
        <v>18.37</v>
      </c>
      <c r="G55" s="44">
        <f t="shared" si="11"/>
        <v>12.675000000000001</v>
      </c>
      <c r="H55" s="44">
        <f t="shared" si="11"/>
        <v>9</v>
      </c>
      <c r="I55" s="44">
        <f t="shared" si="11"/>
        <v>8.76</v>
      </c>
      <c r="J55" s="44">
        <f t="shared" si="11"/>
        <v>24</v>
      </c>
      <c r="K55" s="44">
        <f t="shared" si="11"/>
        <v>33.9</v>
      </c>
      <c r="L55" s="44">
        <f t="shared" si="11"/>
        <v>13.860000000000001</v>
      </c>
      <c r="M55" s="44">
        <f t="shared" si="11"/>
        <v>10.709999999999999</v>
      </c>
      <c r="N55" s="44">
        <f t="shared" si="11"/>
        <v>32.4</v>
      </c>
      <c r="O55" s="44">
        <f t="shared" si="11"/>
        <v>0.435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240.95600000000005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Z15" sqref="Z15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13" width="4.140625" style="9" customWidth="1"/>
    <col min="14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43185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72.75" thickBot="1" x14ac:dyDescent="0.2">
      <c r="A4" s="63"/>
      <c r="B4" s="64"/>
      <c r="C4" s="16" t="s">
        <v>43</v>
      </c>
      <c r="D4" s="17" t="s">
        <v>28</v>
      </c>
      <c r="E4" s="18" t="s">
        <v>29</v>
      </c>
      <c r="F4" s="18" t="s">
        <v>30</v>
      </c>
      <c r="G4" s="18" t="s">
        <v>55</v>
      </c>
      <c r="H4" s="18" t="s">
        <v>31</v>
      </c>
      <c r="I4" s="19" t="s">
        <v>33</v>
      </c>
      <c r="J4" s="18" t="s">
        <v>141</v>
      </c>
      <c r="K4" s="18" t="s">
        <v>61</v>
      </c>
      <c r="L4" s="18" t="s">
        <v>48</v>
      </c>
      <c r="M4" s="18" t="s">
        <v>60</v>
      </c>
      <c r="N4" s="19" t="s">
        <v>68</v>
      </c>
      <c r="O4" s="18" t="s">
        <v>41</v>
      </c>
      <c r="P4" s="18" t="s">
        <v>88</v>
      </c>
      <c r="Q4" s="18" t="s">
        <v>77</v>
      </c>
      <c r="R4" s="18" t="s">
        <v>65</v>
      </c>
      <c r="S4" s="18" t="s">
        <v>83</v>
      </c>
      <c r="T4" s="18" t="s">
        <v>136</v>
      </c>
      <c r="U4" s="19"/>
      <c r="V4" s="20"/>
      <c r="W4" s="17"/>
      <c r="X4" s="17"/>
      <c r="Y4" s="15"/>
    </row>
    <row r="5" spans="1:25" ht="11.25" customHeight="1" x14ac:dyDescent="0.15">
      <c r="A5" s="68" t="s">
        <v>5</v>
      </c>
      <c r="B5" s="21" t="s">
        <v>78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60</v>
      </c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80</v>
      </c>
      <c r="C6" s="25"/>
      <c r="D6" s="25"/>
      <c r="E6" s="25">
        <v>4</v>
      </c>
      <c r="F6" s="25"/>
      <c r="G6" s="25">
        <v>1</v>
      </c>
      <c r="H6" s="25">
        <v>20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69"/>
      <c r="B7" s="24" t="s">
        <v>62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46</v>
      </c>
      <c r="C9" s="22"/>
      <c r="D9" s="22">
        <v>5</v>
      </c>
      <c r="E9" s="22"/>
      <c r="F9" s="22"/>
      <c r="G9" s="22"/>
      <c r="H9" s="22"/>
      <c r="I9" s="22">
        <v>30</v>
      </c>
      <c r="J9" s="22"/>
      <c r="K9" s="22">
        <v>20</v>
      </c>
      <c r="L9" s="22">
        <v>40</v>
      </c>
      <c r="M9" s="22"/>
      <c r="N9" s="22"/>
      <c r="O9" s="22"/>
      <c r="P9" s="22">
        <v>10</v>
      </c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115</v>
      </c>
      <c r="C10" s="25"/>
      <c r="D10" s="25">
        <v>15</v>
      </c>
      <c r="E10" s="25"/>
      <c r="F10" s="25"/>
      <c r="G10" s="25"/>
      <c r="H10" s="25"/>
      <c r="I10" s="25">
        <v>10</v>
      </c>
      <c r="J10" s="25">
        <v>40</v>
      </c>
      <c r="K10" s="25"/>
      <c r="L10" s="25"/>
      <c r="M10" s="25"/>
      <c r="N10" s="25">
        <v>50</v>
      </c>
      <c r="O10" s="25">
        <v>5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69"/>
      <c r="B11" s="30" t="s">
        <v>43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0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136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30</v>
      </c>
      <c r="U13" s="22"/>
      <c r="V13" s="23"/>
      <c r="W13" s="23"/>
      <c r="X13" s="23"/>
      <c r="Y13" s="15"/>
    </row>
    <row r="14" spans="1:25" x14ac:dyDescent="0.15">
      <c r="A14" s="69"/>
      <c r="B14" s="24" t="s">
        <v>101</v>
      </c>
      <c r="C14" s="25"/>
      <c r="D14" s="25"/>
      <c r="E14" s="25">
        <v>7</v>
      </c>
      <c r="F14" s="25"/>
      <c r="G14" s="25"/>
      <c r="H14" s="25"/>
      <c r="I14" s="25">
        <v>10</v>
      </c>
      <c r="J14" s="25"/>
      <c r="K14" s="25"/>
      <c r="L14" s="25">
        <v>25</v>
      </c>
      <c r="M14" s="25">
        <v>5</v>
      </c>
      <c r="N14" s="25"/>
      <c r="O14" s="25"/>
      <c r="P14" s="25"/>
      <c r="Q14" s="25">
        <v>20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30</v>
      </c>
      <c r="C15" s="25"/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 t="s">
        <v>26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4</v>
      </c>
      <c r="F17" s="31">
        <f t="shared" si="0"/>
        <v>7</v>
      </c>
      <c r="G17" s="31">
        <f t="shared" si="0"/>
        <v>1</v>
      </c>
      <c r="H17" s="31">
        <f t="shared" si="0"/>
        <v>20</v>
      </c>
      <c r="I17" s="31">
        <f t="shared" si="0"/>
        <v>40</v>
      </c>
      <c r="J17" s="31">
        <f t="shared" si="0"/>
        <v>40</v>
      </c>
      <c r="K17" s="31">
        <f t="shared" si="0"/>
        <v>20</v>
      </c>
      <c r="L17" s="31">
        <f t="shared" si="0"/>
        <v>40</v>
      </c>
      <c r="M17" s="31">
        <f t="shared" si="0"/>
        <v>0</v>
      </c>
      <c r="N17" s="31">
        <f t="shared" si="0"/>
        <v>50</v>
      </c>
      <c r="O17" s="31">
        <f t="shared" si="0"/>
        <v>5</v>
      </c>
      <c r="P17" s="31">
        <f t="shared" si="0"/>
        <v>10</v>
      </c>
      <c r="Q17" s="31">
        <f t="shared" si="0"/>
        <v>0</v>
      </c>
      <c r="R17" s="31">
        <f t="shared" si="0"/>
        <v>70</v>
      </c>
      <c r="S17" s="31">
        <f t="shared" si="0"/>
        <v>60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4.0000000000000001E-3</v>
      </c>
      <c r="F18" s="33">
        <f>+(A17*F17)/1000</f>
        <v>7.0000000000000001E-3</v>
      </c>
      <c r="G18" s="33">
        <f>+(A17*G17)</f>
        <v>1</v>
      </c>
      <c r="H18" s="33">
        <f>+(A17*H17)/1000</f>
        <v>0.02</v>
      </c>
      <c r="I18" s="33">
        <f>+(A17*I17)/1000</f>
        <v>0.04</v>
      </c>
      <c r="J18" s="33">
        <f>+(A17*J17)/1000</f>
        <v>0.04</v>
      </c>
      <c r="K18" s="33">
        <f>+(A17*K17)/1000</f>
        <v>0.02</v>
      </c>
      <c r="L18" s="33">
        <f>+(A17*L17)/1000</f>
        <v>0.04</v>
      </c>
      <c r="M18" s="33">
        <f>+(A17*M17)/1000</f>
        <v>0</v>
      </c>
      <c r="N18" s="33">
        <f>+(A17*N17)/1000</f>
        <v>0.05</v>
      </c>
      <c r="O18" s="33">
        <f>+(A17*O17)/1000</f>
        <v>5.0000000000000001E-3</v>
      </c>
      <c r="P18" s="33">
        <f>+(A17*P17)/1000</f>
        <v>0.01</v>
      </c>
      <c r="Q18" s="33">
        <f>+(A17*Q17)/1000</f>
        <v>0</v>
      </c>
      <c r="R18" s="33">
        <f>+(A17*R17)/1000</f>
        <v>7.0000000000000007E-2</v>
      </c>
      <c r="S18" s="33">
        <f>+(A17*S17)/1000</f>
        <v>0.06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10</v>
      </c>
      <c r="J19" s="34">
        <f t="shared" si="1"/>
        <v>0</v>
      </c>
      <c r="K19" s="34">
        <f t="shared" si="1"/>
        <v>0</v>
      </c>
      <c r="L19" s="34">
        <f t="shared" si="1"/>
        <v>25</v>
      </c>
      <c r="M19" s="34">
        <f t="shared" si="1"/>
        <v>5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20</v>
      </c>
      <c r="R19" s="34">
        <f t="shared" si="1"/>
        <v>0</v>
      </c>
      <c r="S19" s="34">
        <f t="shared" si="1"/>
        <v>0</v>
      </c>
      <c r="T19" s="34">
        <f t="shared" si="1"/>
        <v>30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7.0000000000000001E-3</v>
      </c>
      <c r="G20" s="36">
        <f>+(A19*G19)/1000</f>
        <v>0</v>
      </c>
      <c r="H20" s="36">
        <f>+(A19*H19)/1000</f>
        <v>0</v>
      </c>
      <c r="I20" s="36">
        <f>+(A19*I19)/1000</f>
        <v>0.01</v>
      </c>
      <c r="J20" s="36">
        <f>+(A19*J19)/1000</f>
        <v>0</v>
      </c>
      <c r="K20" s="36">
        <f>+(A19*K19)/1000</f>
        <v>0</v>
      </c>
      <c r="L20" s="36">
        <f>+(A19*L19)/1000</f>
        <v>2.5000000000000001E-2</v>
      </c>
      <c r="M20" s="36">
        <f>+(A19*M19)/1000</f>
        <v>5.0000000000000001E-3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0.02</v>
      </c>
      <c r="R20" s="36">
        <f>+(A19*R19)/1000</f>
        <v>0</v>
      </c>
      <c r="S20" s="36">
        <f>+(A19*S19)/1000</f>
        <v>0</v>
      </c>
      <c r="T20" s="36">
        <f>+(A19*T19)/1000</f>
        <v>0.03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0.02</v>
      </c>
      <c r="E21" s="38">
        <f t="shared" si="2"/>
        <v>1.0999999999999999E-2</v>
      </c>
      <c r="F21" s="38">
        <f t="shared" si="2"/>
        <v>1.4E-2</v>
      </c>
      <c r="G21" s="38">
        <f t="shared" si="2"/>
        <v>1</v>
      </c>
      <c r="H21" s="38">
        <f t="shared" si="2"/>
        <v>0.02</v>
      </c>
      <c r="I21" s="38">
        <f t="shared" si="2"/>
        <v>0.05</v>
      </c>
      <c r="J21" s="38">
        <f t="shared" si="2"/>
        <v>0.04</v>
      </c>
      <c r="K21" s="38">
        <f t="shared" si="2"/>
        <v>0.02</v>
      </c>
      <c r="L21" s="38">
        <f t="shared" si="2"/>
        <v>6.5000000000000002E-2</v>
      </c>
      <c r="M21" s="38">
        <f t="shared" si="2"/>
        <v>5.0000000000000001E-3</v>
      </c>
      <c r="N21" s="38">
        <f t="shared" si="2"/>
        <v>0.05</v>
      </c>
      <c r="O21" s="38">
        <f t="shared" si="2"/>
        <v>5.0000000000000001E-3</v>
      </c>
      <c r="P21" s="38">
        <f t="shared" si="2"/>
        <v>0.01</v>
      </c>
      <c r="Q21" s="38">
        <f t="shared" si="2"/>
        <v>0.02</v>
      </c>
      <c r="R21" s="38">
        <f t="shared" si="2"/>
        <v>7.0000000000000007E-2</v>
      </c>
      <c r="S21" s="38">
        <f t="shared" si="2"/>
        <v>0.06</v>
      </c>
      <c r="T21" s="38">
        <f t="shared" si="2"/>
        <v>0.03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248</v>
      </c>
      <c r="D22" s="40">
        <v>574</v>
      </c>
      <c r="E22" s="40">
        <v>4320</v>
      </c>
      <c r="F22" s="40">
        <v>1584</v>
      </c>
      <c r="G22" s="40">
        <v>59</v>
      </c>
      <c r="H22" s="40">
        <v>360</v>
      </c>
      <c r="I22" s="40">
        <v>219</v>
      </c>
      <c r="J22" s="40">
        <v>1510</v>
      </c>
      <c r="K22" s="40">
        <v>507</v>
      </c>
      <c r="L22" s="40">
        <v>167</v>
      </c>
      <c r="M22" s="40">
        <v>216</v>
      </c>
      <c r="N22" s="40">
        <v>678</v>
      </c>
      <c r="O22" s="40">
        <v>145</v>
      </c>
      <c r="P22" s="40">
        <v>600</v>
      </c>
      <c r="Q22" s="40">
        <v>240</v>
      </c>
      <c r="R22" s="40">
        <v>534</v>
      </c>
      <c r="S22" s="40">
        <v>508</v>
      </c>
      <c r="T22" s="40">
        <v>547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11.48</v>
      </c>
      <c r="E23" s="42">
        <f t="shared" ref="E23:X23" si="3">SUM(E18*E22)</f>
        <v>17.28</v>
      </c>
      <c r="F23" s="42">
        <f t="shared" si="3"/>
        <v>11.088000000000001</v>
      </c>
      <c r="G23" s="42">
        <f t="shared" si="3"/>
        <v>59</v>
      </c>
      <c r="H23" s="42">
        <f t="shared" si="3"/>
        <v>7.2</v>
      </c>
      <c r="I23" s="42">
        <f t="shared" si="3"/>
        <v>8.76</v>
      </c>
      <c r="J23" s="42">
        <f t="shared" si="3"/>
        <v>60.4</v>
      </c>
      <c r="K23" s="42">
        <f t="shared" si="3"/>
        <v>10.14</v>
      </c>
      <c r="L23" s="42">
        <f t="shared" si="3"/>
        <v>6.68</v>
      </c>
      <c r="M23" s="42">
        <f t="shared" si="3"/>
        <v>0</v>
      </c>
      <c r="N23" s="42">
        <f t="shared" si="3"/>
        <v>33.9</v>
      </c>
      <c r="O23" s="42">
        <f t="shared" si="3"/>
        <v>0.72499999999999998</v>
      </c>
      <c r="P23" s="42">
        <f t="shared" si="3"/>
        <v>6</v>
      </c>
      <c r="Q23" s="42">
        <f t="shared" si="3"/>
        <v>0</v>
      </c>
      <c r="R23" s="42">
        <f t="shared" si="3"/>
        <v>37.380000000000003</v>
      </c>
      <c r="S23" s="42">
        <f t="shared" si="3"/>
        <v>30.48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320.35300000000001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0</v>
      </c>
      <c r="E24" s="42">
        <f t="shared" ref="E24:X24" si="4">SUM(E20*E22)</f>
        <v>30.240000000000002</v>
      </c>
      <c r="F24" s="42">
        <f t="shared" si="4"/>
        <v>11.088000000000001</v>
      </c>
      <c r="G24" s="42">
        <f t="shared" si="4"/>
        <v>0</v>
      </c>
      <c r="H24" s="42">
        <f t="shared" si="4"/>
        <v>0</v>
      </c>
      <c r="I24" s="42">
        <f t="shared" si="4"/>
        <v>2.19</v>
      </c>
      <c r="J24" s="42">
        <f t="shared" si="4"/>
        <v>0</v>
      </c>
      <c r="K24" s="42">
        <f t="shared" si="4"/>
        <v>0</v>
      </c>
      <c r="L24" s="42">
        <f t="shared" si="4"/>
        <v>4.1749999999999998</v>
      </c>
      <c r="M24" s="42">
        <f t="shared" si="4"/>
        <v>1.08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4.8</v>
      </c>
      <c r="R24" s="42">
        <f t="shared" si="4"/>
        <v>0</v>
      </c>
      <c r="S24" s="42">
        <f t="shared" si="4"/>
        <v>0</v>
      </c>
      <c r="T24" s="42">
        <f t="shared" si="4"/>
        <v>16.41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79.902999999999992</v>
      </c>
    </row>
    <row r="25" spans="1:25" x14ac:dyDescent="0.15">
      <c r="A25" s="74" t="s">
        <v>11</v>
      </c>
      <c r="B25" s="75"/>
      <c r="C25" s="44">
        <f>SUM(C23:C24)</f>
        <v>29.759999999999998</v>
      </c>
      <c r="D25" s="44">
        <f t="shared" ref="D25:X25" si="5">+D21*D22</f>
        <v>11.48</v>
      </c>
      <c r="E25" s="44">
        <f t="shared" si="5"/>
        <v>47.519999999999996</v>
      </c>
      <c r="F25" s="44">
        <f t="shared" si="5"/>
        <v>22.176000000000002</v>
      </c>
      <c r="G25" s="44">
        <f t="shared" si="5"/>
        <v>59</v>
      </c>
      <c r="H25" s="44">
        <f t="shared" si="5"/>
        <v>7.2</v>
      </c>
      <c r="I25" s="44">
        <f t="shared" si="5"/>
        <v>10.950000000000001</v>
      </c>
      <c r="J25" s="44">
        <f t="shared" si="5"/>
        <v>60.4</v>
      </c>
      <c r="K25" s="44">
        <f t="shared" si="5"/>
        <v>10.14</v>
      </c>
      <c r="L25" s="44">
        <f t="shared" si="5"/>
        <v>10.855</v>
      </c>
      <c r="M25" s="44">
        <f t="shared" si="5"/>
        <v>1.08</v>
      </c>
      <c r="N25" s="44">
        <f t="shared" si="5"/>
        <v>33.9</v>
      </c>
      <c r="O25" s="44">
        <f t="shared" si="5"/>
        <v>0.72499999999999998</v>
      </c>
      <c r="P25" s="44">
        <f t="shared" si="5"/>
        <v>6</v>
      </c>
      <c r="Q25" s="44">
        <f t="shared" si="5"/>
        <v>4.8</v>
      </c>
      <c r="R25" s="44">
        <f t="shared" si="5"/>
        <v>37.380000000000003</v>
      </c>
      <c r="S25" s="44">
        <f t="shared" si="5"/>
        <v>30.48</v>
      </c>
      <c r="T25" s="44">
        <f t="shared" si="5"/>
        <v>16.41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400.25600000000003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/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11.25" thickBot="1" x14ac:dyDescent="0.2">
      <c r="A34" s="63"/>
      <c r="B34" s="64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</v>
      </c>
      <c r="D48" s="33">
        <f>+(A47*D47)/1000</f>
        <v>0</v>
      </c>
      <c r="E48" s="33">
        <f>+(A47*E47)/1000</f>
        <v>0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0</v>
      </c>
      <c r="D49" s="34">
        <f t="shared" ref="D49:X49" si="7">SUM(D39:D42)</f>
        <v>0</v>
      </c>
      <c r="E49" s="34">
        <f t="shared" si="7"/>
        <v>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</v>
      </c>
      <c r="D50" s="36">
        <f>+(A49*D49)/1000</f>
        <v>0</v>
      </c>
      <c r="E50" s="36">
        <f>+(A49*E49)/1000</f>
        <v>0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</v>
      </c>
      <c r="D51" s="38">
        <f t="shared" ref="D51:X51" si="8">+D50+D48</f>
        <v>0</v>
      </c>
      <c r="E51" s="38">
        <f t="shared" si="8"/>
        <v>0</v>
      </c>
      <c r="F51" s="38">
        <f t="shared" si="8"/>
        <v>0</v>
      </c>
      <c r="G51" s="38">
        <f t="shared" si="8"/>
        <v>0</v>
      </c>
      <c r="H51" s="38">
        <f t="shared" si="8"/>
        <v>0</v>
      </c>
      <c r="I51" s="38">
        <f t="shared" si="8"/>
        <v>0</v>
      </c>
      <c r="J51" s="38">
        <f t="shared" si="8"/>
        <v>0</v>
      </c>
      <c r="K51" s="38">
        <f t="shared" si="8"/>
        <v>0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364</v>
      </c>
      <c r="D52" s="40">
        <v>578</v>
      </c>
      <c r="E52" s="40">
        <v>1748</v>
      </c>
      <c r="F52" s="40">
        <v>132</v>
      </c>
      <c r="G52" s="40">
        <v>137</v>
      </c>
      <c r="H52" s="40">
        <v>494</v>
      </c>
      <c r="I52" s="40">
        <v>688</v>
      </c>
      <c r="J52" s="40">
        <v>787</v>
      </c>
      <c r="K52" s="40">
        <v>2373</v>
      </c>
      <c r="L52" s="40">
        <v>268</v>
      </c>
      <c r="M52" s="40">
        <v>153</v>
      </c>
      <c r="N52" s="40">
        <v>526</v>
      </c>
      <c r="O52" s="40">
        <v>147</v>
      </c>
      <c r="P52" s="40">
        <v>567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0</v>
      </c>
      <c r="D53" s="42">
        <f>SUM(D48*D52)</f>
        <v>0</v>
      </c>
      <c r="E53" s="42">
        <f t="shared" ref="E53:X53" si="9">SUM(E48*E52)</f>
        <v>0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0</v>
      </c>
    </row>
    <row r="54" spans="1:25" x14ac:dyDescent="0.15">
      <c r="A54" s="7">
        <f>SUM(A49)</f>
        <v>1</v>
      </c>
      <c r="B54" s="8" t="s">
        <v>10</v>
      </c>
      <c r="C54" s="42">
        <f>SUM(C50*C52)</f>
        <v>0</v>
      </c>
      <c r="D54" s="42">
        <f>SUM(D50*D52)</f>
        <v>0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0</v>
      </c>
    </row>
    <row r="55" spans="1:25" x14ac:dyDescent="0.15">
      <c r="A55" s="74" t="s">
        <v>11</v>
      </c>
      <c r="B55" s="75"/>
      <c r="C55" s="44">
        <f>SUM(C53:C54)</f>
        <v>0</v>
      </c>
      <c r="D55" s="44">
        <f t="shared" ref="D55:X55" si="11">SUM(D53:D54)</f>
        <v>0</v>
      </c>
      <c r="E55" s="44">
        <f t="shared" si="11"/>
        <v>0</v>
      </c>
      <c r="F55" s="44">
        <f t="shared" si="11"/>
        <v>0</v>
      </c>
      <c r="G55" s="44">
        <f t="shared" si="11"/>
        <v>0</v>
      </c>
      <c r="H55" s="44">
        <f t="shared" si="11"/>
        <v>0</v>
      </c>
      <c r="I55" s="44">
        <f t="shared" si="11"/>
        <v>0</v>
      </c>
      <c r="J55" s="44">
        <f t="shared" si="11"/>
        <v>0</v>
      </c>
      <c r="K55" s="44">
        <f t="shared" si="11"/>
        <v>0</v>
      </c>
      <c r="L55" s="44">
        <f t="shared" si="11"/>
        <v>0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4">
        <f t="shared" si="11"/>
        <v>0</v>
      </c>
      <c r="W55" s="44">
        <f t="shared" si="11"/>
        <v>0</v>
      </c>
      <c r="X55" s="44">
        <f t="shared" si="11"/>
        <v>0</v>
      </c>
      <c r="Y55" s="43">
        <f>SUM(C55:X55)</f>
        <v>0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D10" sqref="D10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43186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55.5" thickBot="1" x14ac:dyDescent="0.2">
      <c r="A4" s="63"/>
      <c r="B4" s="64"/>
      <c r="C4" s="16" t="s">
        <v>43</v>
      </c>
      <c r="D4" s="17" t="s">
        <v>28</v>
      </c>
      <c r="E4" s="18" t="s">
        <v>30</v>
      </c>
      <c r="F4" s="18" t="s">
        <v>31</v>
      </c>
      <c r="G4" s="18" t="s">
        <v>68</v>
      </c>
      <c r="H4" s="18" t="s">
        <v>29</v>
      </c>
      <c r="I4" s="19" t="s">
        <v>54</v>
      </c>
      <c r="J4" s="18" t="s">
        <v>33</v>
      </c>
      <c r="K4" s="18" t="s">
        <v>85</v>
      </c>
      <c r="L4" s="18" t="s">
        <v>49</v>
      </c>
      <c r="M4" s="18" t="s">
        <v>51</v>
      </c>
      <c r="N4" s="19" t="s">
        <v>48</v>
      </c>
      <c r="O4" s="18" t="s">
        <v>60</v>
      </c>
      <c r="P4" s="18" t="s">
        <v>40</v>
      </c>
      <c r="Q4" s="18" t="s">
        <v>83</v>
      </c>
      <c r="R4" s="18" t="s">
        <v>35</v>
      </c>
      <c r="S4" s="18" t="s">
        <v>41</v>
      </c>
      <c r="T4" s="18" t="s">
        <v>128</v>
      </c>
      <c r="U4" s="19" t="s">
        <v>34</v>
      </c>
      <c r="V4" s="20"/>
      <c r="W4" s="17"/>
      <c r="X4" s="17"/>
      <c r="Y4" s="15"/>
    </row>
    <row r="5" spans="1:25" ht="11.25" customHeight="1" x14ac:dyDescent="0.15">
      <c r="A5" s="68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60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107</v>
      </c>
      <c r="C6" s="25"/>
      <c r="D6" s="25"/>
      <c r="E6" s="25"/>
      <c r="F6" s="25"/>
      <c r="G6" s="25"/>
      <c r="H6" s="25">
        <v>4</v>
      </c>
      <c r="I6" s="25">
        <v>25</v>
      </c>
      <c r="J6" s="25"/>
      <c r="K6" s="25">
        <v>25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69"/>
      <c r="B7" s="24" t="s">
        <v>81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108</v>
      </c>
      <c r="C9" s="22"/>
      <c r="D9" s="22"/>
      <c r="E9" s="22">
        <v>7</v>
      </c>
      <c r="F9" s="22"/>
      <c r="G9" s="22"/>
      <c r="H9" s="22"/>
      <c r="I9" s="22"/>
      <c r="J9" s="22">
        <v>30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127</v>
      </c>
      <c r="C10" s="25"/>
      <c r="D10" s="25">
        <v>12</v>
      </c>
      <c r="E10" s="25"/>
      <c r="F10" s="25"/>
      <c r="G10" s="25">
        <v>15</v>
      </c>
      <c r="H10" s="25"/>
      <c r="I10" s="25"/>
      <c r="J10" s="25"/>
      <c r="K10" s="25"/>
      <c r="L10" s="25">
        <v>65</v>
      </c>
      <c r="M10" s="25">
        <v>170</v>
      </c>
      <c r="N10" s="25"/>
      <c r="O10" s="25">
        <v>7</v>
      </c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5" x14ac:dyDescent="0.15">
      <c r="A11" s="69"/>
      <c r="B11" s="30" t="s">
        <v>43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0"/>
      <c r="B12" s="27"/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46</v>
      </c>
      <c r="C13" s="22"/>
      <c r="D13" s="22"/>
      <c r="E13" s="22"/>
      <c r="F13" s="22"/>
      <c r="G13" s="22"/>
      <c r="H13" s="22"/>
      <c r="I13" s="22"/>
      <c r="J13" s="22">
        <v>20</v>
      </c>
      <c r="K13" s="22"/>
      <c r="L13" s="22"/>
      <c r="M13" s="22"/>
      <c r="N13" s="22"/>
      <c r="O13" s="22"/>
      <c r="P13" s="22"/>
      <c r="Q13" s="22"/>
      <c r="R13" s="22">
        <v>10</v>
      </c>
      <c r="S13" s="22"/>
      <c r="T13" s="22"/>
      <c r="U13" s="22">
        <v>20</v>
      </c>
      <c r="V13" s="23"/>
      <c r="W13" s="23"/>
      <c r="X13" s="23"/>
      <c r="Y13" s="15"/>
    </row>
    <row r="14" spans="1:25" x14ac:dyDescent="0.15">
      <c r="A14" s="69"/>
      <c r="B14" s="24" t="s">
        <v>102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>
        <v>250</v>
      </c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43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12</v>
      </c>
      <c r="E17" s="31">
        <f t="shared" si="0"/>
        <v>14</v>
      </c>
      <c r="F17" s="31">
        <f t="shared" si="0"/>
        <v>20</v>
      </c>
      <c r="G17" s="31">
        <f t="shared" si="0"/>
        <v>15</v>
      </c>
      <c r="H17" s="31">
        <f t="shared" si="0"/>
        <v>4</v>
      </c>
      <c r="I17" s="31">
        <f t="shared" si="0"/>
        <v>25</v>
      </c>
      <c r="J17" s="31">
        <f t="shared" si="0"/>
        <v>30</v>
      </c>
      <c r="K17" s="31">
        <f t="shared" si="0"/>
        <v>25</v>
      </c>
      <c r="L17" s="31">
        <f t="shared" si="0"/>
        <v>65</v>
      </c>
      <c r="M17" s="31">
        <f t="shared" si="0"/>
        <v>170</v>
      </c>
      <c r="N17" s="31">
        <f t="shared" si="0"/>
        <v>0</v>
      </c>
      <c r="O17" s="31">
        <f t="shared" si="0"/>
        <v>7</v>
      </c>
      <c r="P17" s="31">
        <f t="shared" si="0"/>
        <v>70</v>
      </c>
      <c r="Q17" s="31">
        <f t="shared" si="0"/>
        <v>60</v>
      </c>
      <c r="R17" s="31">
        <f t="shared" si="0"/>
        <v>0</v>
      </c>
      <c r="S17" s="31">
        <f t="shared" si="0"/>
        <v>5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1.2E-2</v>
      </c>
      <c r="E18" s="33">
        <f>+(A17*E17)/1000</f>
        <v>1.4E-2</v>
      </c>
      <c r="F18" s="33">
        <f>+(A17*F17)/1000</f>
        <v>0.02</v>
      </c>
      <c r="G18" s="33">
        <f>+(A17*G17)/1000</f>
        <v>1.4999999999999999E-2</v>
      </c>
      <c r="H18" s="33">
        <f>+(A17*H17)/1000</f>
        <v>4.0000000000000001E-3</v>
      </c>
      <c r="I18" s="33">
        <f>+(A17*I17)/1000</f>
        <v>2.5000000000000001E-2</v>
      </c>
      <c r="J18" s="33">
        <f>+(A17*J17)/1000</f>
        <v>0.03</v>
      </c>
      <c r="K18" s="33">
        <f>+(A17*K17)/1000</f>
        <v>2.5000000000000001E-2</v>
      </c>
      <c r="L18" s="33">
        <f>+(A17*L17)/1000</f>
        <v>6.5000000000000002E-2</v>
      </c>
      <c r="M18" s="33">
        <f>+(A17*M17)/1000</f>
        <v>0.17</v>
      </c>
      <c r="N18" s="33">
        <f>+(A17*N17)/1000</f>
        <v>0</v>
      </c>
      <c r="O18" s="33">
        <f>+(A17*O17)/1000</f>
        <v>7.0000000000000001E-3</v>
      </c>
      <c r="P18" s="33">
        <f>+(A17*P17)/1000</f>
        <v>7.0000000000000007E-2</v>
      </c>
      <c r="Q18" s="33">
        <f>+(A17*Q17)/1000</f>
        <v>0.06</v>
      </c>
      <c r="R18" s="33">
        <f>+(A17*R17)/1000</f>
        <v>0</v>
      </c>
      <c r="S18" s="33">
        <f>+(A17*S17)/1000</f>
        <v>5.0000000000000001E-3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20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250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10</v>
      </c>
      <c r="S19" s="34">
        <f t="shared" si="1"/>
        <v>0</v>
      </c>
      <c r="T19" s="34">
        <f t="shared" si="1"/>
        <v>0</v>
      </c>
      <c r="U19" s="34">
        <f t="shared" si="1"/>
        <v>20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0.02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0.25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0.01</v>
      </c>
      <c r="S20" s="36">
        <f>+(A19*S19)/1000</f>
        <v>0</v>
      </c>
      <c r="T20" s="36">
        <f>+(A19*T19)/1000</f>
        <v>0</v>
      </c>
      <c r="U20" s="36">
        <f>+(A19*U19)/1000</f>
        <v>0.02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2.7E-2</v>
      </c>
      <c r="E21" s="38">
        <f t="shared" si="2"/>
        <v>1.4E-2</v>
      </c>
      <c r="F21" s="38">
        <f t="shared" si="2"/>
        <v>0.02</v>
      </c>
      <c r="G21" s="38">
        <f t="shared" si="2"/>
        <v>1.4999999999999999E-2</v>
      </c>
      <c r="H21" s="38">
        <f t="shared" si="2"/>
        <v>4.0000000000000001E-3</v>
      </c>
      <c r="I21" s="38">
        <f t="shared" si="2"/>
        <v>2.5000000000000001E-2</v>
      </c>
      <c r="J21" s="38">
        <f t="shared" si="2"/>
        <v>0.05</v>
      </c>
      <c r="K21" s="38">
        <f t="shared" si="2"/>
        <v>2.5000000000000001E-2</v>
      </c>
      <c r="L21" s="38">
        <f t="shared" si="2"/>
        <v>6.5000000000000002E-2</v>
      </c>
      <c r="M21" s="38">
        <f t="shared" si="2"/>
        <v>0.17</v>
      </c>
      <c r="N21" s="38">
        <f t="shared" si="2"/>
        <v>0.25</v>
      </c>
      <c r="O21" s="38">
        <f t="shared" si="2"/>
        <v>7.0000000000000001E-3</v>
      </c>
      <c r="P21" s="38">
        <f t="shared" si="2"/>
        <v>7.0000000000000007E-2</v>
      </c>
      <c r="Q21" s="38">
        <f t="shared" si="2"/>
        <v>0.06</v>
      </c>
      <c r="R21" s="38">
        <f t="shared" si="2"/>
        <v>0.01</v>
      </c>
      <c r="S21" s="38">
        <f t="shared" si="2"/>
        <v>5.0000000000000001E-3</v>
      </c>
      <c r="T21" s="38">
        <f t="shared" si="2"/>
        <v>0</v>
      </c>
      <c r="U21" s="38">
        <f t="shared" si="2"/>
        <v>0.02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248</v>
      </c>
      <c r="D22" s="40">
        <v>574</v>
      </c>
      <c r="E22" s="40">
        <v>1584</v>
      </c>
      <c r="F22" s="40">
        <v>360</v>
      </c>
      <c r="G22" s="40">
        <v>388</v>
      </c>
      <c r="H22" s="40">
        <v>4320</v>
      </c>
      <c r="I22" s="40">
        <v>723</v>
      </c>
      <c r="J22" s="40">
        <v>219</v>
      </c>
      <c r="K22" s="40">
        <v>888</v>
      </c>
      <c r="L22" s="40">
        <v>2874</v>
      </c>
      <c r="M22" s="40">
        <v>112</v>
      </c>
      <c r="N22" s="40">
        <v>167</v>
      </c>
      <c r="O22" s="40">
        <v>216</v>
      </c>
      <c r="P22" s="40">
        <v>198</v>
      </c>
      <c r="Q22" s="40">
        <v>508</v>
      </c>
      <c r="R22" s="40">
        <v>714</v>
      </c>
      <c r="S22" s="40">
        <v>145</v>
      </c>
      <c r="T22" s="40">
        <v>687</v>
      </c>
      <c r="U22" s="40">
        <v>142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6.8879999999999999</v>
      </c>
      <c r="E23" s="42">
        <f t="shared" ref="E23:X23" si="3">SUM(E18*E22)</f>
        <v>22.176000000000002</v>
      </c>
      <c r="F23" s="42">
        <f t="shared" si="3"/>
        <v>7.2</v>
      </c>
      <c r="G23" s="42">
        <f t="shared" si="3"/>
        <v>5.8199999999999994</v>
      </c>
      <c r="H23" s="42">
        <f t="shared" si="3"/>
        <v>17.28</v>
      </c>
      <c r="I23" s="42">
        <f t="shared" si="3"/>
        <v>18.074999999999999</v>
      </c>
      <c r="J23" s="42">
        <f t="shared" si="3"/>
        <v>6.5699999999999994</v>
      </c>
      <c r="K23" s="42">
        <f t="shared" si="3"/>
        <v>22.200000000000003</v>
      </c>
      <c r="L23" s="42">
        <f t="shared" si="3"/>
        <v>186.81</v>
      </c>
      <c r="M23" s="42">
        <f t="shared" si="3"/>
        <v>19.040000000000003</v>
      </c>
      <c r="N23" s="42">
        <f t="shared" si="3"/>
        <v>0</v>
      </c>
      <c r="O23" s="42">
        <f t="shared" si="3"/>
        <v>1.512</v>
      </c>
      <c r="P23" s="42">
        <f t="shared" si="3"/>
        <v>13.860000000000001</v>
      </c>
      <c r="Q23" s="42">
        <f t="shared" si="3"/>
        <v>30.48</v>
      </c>
      <c r="R23" s="42">
        <f t="shared" si="3"/>
        <v>0</v>
      </c>
      <c r="S23" s="42">
        <f t="shared" si="3"/>
        <v>0.72499999999999998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378.47600000000011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4.38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41.75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7.1400000000000006</v>
      </c>
      <c r="S24" s="42">
        <f t="shared" si="4"/>
        <v>0</v>
      </c>
      <c r="T24" s="42">
        <f t="shared" si="4"/>
        <v>0</v>
      </c>
      <c r="U24" s="42">
        <f t="shared" si="4"/>
        <v>2.84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74.64</v>
      </c>
    </row>
    <row r="25" spans="1:25" x14ac:dyDescent="0.15">
      <c r="A25" s="74" t="s">
        <v>11</v>
      </c>
      <c r="B25" s="75"/>
      <c r="C25" s="44">
        <f>SUM(C23:C24)</f>
        <v>29.759999999999998</v>
      </c>
      <c r="D25" s="44">
        <f t="shared" ref="D25:X25" si="5">+D21*D22</f>
        <v>15.497999999999999</v>
      </c>
      <c r="E25" s="44">
        <f t="shared" si="5"/>
        <v>22.176000000000002</v>
      </c>
      <c r="F25" s="44">
        <f t="shared" si="5"/>
        <v>7.2</v>
      </c>
      <c r="G25" s="44">
        <f t="shared" si="5"/>
        <v>5.8199999999999994</v>
      </c>
      <c r="H25" s="44">
        <f t="shared" si="5"/>
        <v>17.28</v>
      </c>
      <c r="I25" s="44">
        <f t="shared" si="5"/>
        <v>18.074999999999999</v>
      </c>
      <c r="J25" s="44">
        <f t="shared" si="5"/>
        <v>10.950000000000001</v>
      </c>
      <c r="K25" s="44">
        <f t="shared" si="5"/>
        <v>22.200000000000003</v>
      </c>
      <c r="L25" s="44">
        <f t="shared" si="5"/>
        <v>186.81</v>
      </c>
      <c r="M25" s="44">
        <f t="shared" si="5"/>
        <v>19.040000000000003</v>
      </c>
      <c r="N25" s="44">
        <f t="shared" si="5"/>
        <v>41.75</v>
      </c>
      <c r="O25" s="44">
        <f t="shared" si="5"/>
        <v>1.512</v>
      </c>
      <c r="P25" s="44">
        <f t="shared" si="5"/>
        <v>13.860000000000001</v>
      </c>
      <c r="Q25" s="44">
        <f t="shared" si="5"/>
        <v>30.48</v>
      </c>
      <c r="R25" s="44">
        <f t="shared" si="5"/>
        <v>7.1400000000000006</v>
      </c>
      <c r="S25" s="44">
        <f t="shared" si="5"/>
        <v>0.72499999999999998</v>
      </c>
      <c r="T25" s="44">
        <f t="shared" si="5"/>
        <v>0</v>
      </c>
      <c r="U25" s="44">
        <f t="shared" si="5"/>
        <v>2.84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453.11600000000004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/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11.25" thickBot="1" x14ac:dyDescent="0.2">
      <c r="A34" s="63"/>
      <c r="B34" s="64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</v>
      </c>
      <c r="D48" s="33">
        <f>+(A47*D47)/1000</f>
        <v>0</v>
      </c>
      <c r="E48" s="33">
        <f>+(A47*E47)/1000</f>
        <v>0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0</v>
      </c>
      <c r="D49" s="34">
        <f t="shared" ref="D49:X49" si="7">SUM(D39:D42)</f>
        <v>0</v>
      </c>
      <c r="E49" s="34">
        <f t="shared" si="7"/>
        <v>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</v>
      </c>
      <c r="D50" s="36">
        <f>+(A49*D49)/1000</f>
        <v>0</v>
      </c>
      <c r="E50" s="36">
        <f>+(A49*E49)/1000</f>
        <v>0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</v>
      </c>
      <c r="D51" s="38">
        <f t="shared" ref="D51:X51" si="8">+D50+D48</f>
        <v>0</v>
      </c>
      <c r="E51" s="38">
        <f t="shared" si="8"/>
        <v>0</v>
      </c>
      <c r="F51" s="38">
        <f t="shared" si="8"/>
        <v>0</v>
      </c>
      <c r="G51" s="38">
        <f t="shared" si="8"/>
        <v>0</v>
      </c>
      <c r="H51" s="38">
        <f t="shared" si="8"/>
        <v>0</v>
      </c>
      <c r="I51" s="38">
        <f t="shared" si="8"/>
        <v>0</v>
      </c>
      <c r="J51" s="38">
        <f t="shared" si="8"/>
        <v>0</v>
      </c>
      <c r="K51" s="38">
        <f t="shared" si="8"/>
        <v>0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264</v>
      </c>
      <c r="D52" s="40">
        <v>578</v>
      </c>
      <c r="E52" s="40">
        <v>1391</v>
      </c>
      <c r="F52" s="40">
        <v>2352</v>
      </c>
      <c r="G52" s="40">
        <v>137</v>
      </c>
      <c r="H52" s="40">
        <v>754</v>
      </c>
      <c r="I52" s="40">
        <v>1748</v>
      </c>
      <c r="J52" s="40">
        <v>132</v>
      </c>
      <c r="K52" s="40">
        <v>787</v>
      </c>
      <c r="L52" s="40">
        <v>338</v>
      </c>
      <c r="M52" s="40">
        <v>53</v>
      </c>
      <c r="N52" s="40">
        <v>153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0</v>
      </c>
      <c r="D53" s="42">
        <f>SUM(D48*D52)</f>
        <v>0</v>
      </c>
      <c r="E53" s="42">
        <f t="shared" ref="E53:X53" si="9">SUM(E48*E52)</f>
        <v>0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0</v>
      </c>
    </row>
    <row r="54" spans="1:25" x14ac:dyDescent="0.15">
      <c r="A54" s="7">
        <f>SUM(A49)</f>
        <v>1</v>
      </c>
      <c r="B54" s="8" t="s">
        <v>10</v>
      </c>
      <c r="C54" s="42">
        <f>SUM(C50*C52)</f>
        <v>0</v>
      </c>
      <c r="D54" s="42">
        <f>SUM(D50*D52)</f>
        <v>0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0</v>
      </c>
    </row>
    <row r="55" spans="1:25" x14ac:dyDescent="0.15">
      <c r="A55" s="74" t="s">
        <v>11</v>
      </c>
      <c r="B55" s="75"/>
      <c r="C55" s="44">
        <f>SUM(C53:C54)</f>
        <v>0</v>
      </c>
      <c r="D55" s="44">
        <f t="shared" ref="D55:X55" si="11">+D51*D52</f>
        <v>0</v>
      </c>
      <c r="E55" s="44">
        <f t="shared" si="11"/>
        <v>0</v>
      </c>
      <c r="F55" s="44">
        <f t="shared" si="11"/>
        <v>0</v>
      </c>
      <c r="G55" s="44">
        <f t="shared" si="11"/>
        <v>0</v>
      </c>
      <c r="H55" s="44">
        <f t="shared" si="11"/>
        <v>0</v>
      </c>
      <c r="I55" s="44">
        <f t="shared" si="11"/>
        <v>0</v>
      </c>
      <c r="J55" s="44">
        <f t="shared" si="11"/>
        <v>0</v>
      </c>
      <c r="K55" s="44">
        <f t="shared" si="11"/>
        <v>0</v>
      </c>
      <c r="L55" s="44">
        <f t="shared" si="11"/>
        <v>0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0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G11" sqref="G1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43187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67.5" thickBot="1" x14ac:dyDescent="0.2">
      <c r="A4" s="63"/>
      <c r="B4" s="64"/>
      <c r="C4" s="16" t="s">
        <v>43</v>
      </c>
      <c r="D4" s="17" t="s">
        <v>28</v>
      </c>
      <c r="E4" s="18" t="s">
        <v>30</v>
      </c>
      <c r="F4" s="18" t="s">
        <v>31</v>
      </c>
      <c r="G4" s="18" t="s">
        <v>36</v>
      </c>
      <c r="H4" s="18" t="s">
        <v>29</v>
      </c>
      <c r="I4" s="19" t="s">
        <v>72</v>
      </c>
      <c r="J4" s="18" t="s">
        <v>33</v>
      </c>
      <c r="K4" s="18" t="s">
        <v>35</v>
      </c>
      <c r="L4" s="18" t="s">
        <v>84</v>
      </c>
      <c r="M4" s="18" t="s">
        <v>37</v>
      </c>
      <c r="N4" s="19" t="s">
        <v>39</v>
      </c>
      <c r="O4" s="18" t="s">
        <v>60</v>
      </c>
      <c r="P4" s="18" t="s">
        <v>40</v>
      </c>
      <c r="Q4" s="18" t="s">
        <v>83</v>
      </c>
      <c r="R4" s="18" t="s">
        <v>41</v>
      </c>
      <c r="S4" s="18" t="s">
        <v>56</v>
      </c>
      <c r="T4" s="18" t="s">
        <v>38</v>
      </c>
      <c r="U4" s="19" t="s">
        <v>74</v>
      </c>
      <c r="V4" s="20"/>
      <c r="W4" s="17"/>
      <c r="X4" s="17"/>
      <c r="Y4" s="15"/>
    </row>
    <row r="5" spans="1:25" ht="11.25" customHeight="1" x14ac:dyDescent="0.15">
      <c r="A5" s="68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125</v>
      </c>
      <c r="C6" s="25"/>
      <c r="D6" s="25">
        <v>5</v>
      </c>
      <c r="E6" s="25"/>
      <c r="F6" s="25">
        <v>18</v>
      </c>
      <c r="G6" s="25">
        <v>25</v>
      </c>
      <c r="H6" s="25"/>
      <c r="I6" s="25"/>
      <c r="J6" s="25"/>
      <c r="K6" s="25"/>
      <c r="L6" s="25"/>
      <c r="M6" s="25"/>
      <c r="N6" s="25">
        <v>28</v>
      </c>
      <c r="O6" s="25"/>
      <c r="P6" s="25"/>
      <c r="Q6" s="25"/>
      <c r="R6" s="25"/>
      <c r="S6" s="25"/>
      <c r="T6" s="25">
        <v>0.1</v>
      </c>
      <c r="U6" s="25"/>
      <c r="V6" s="26"/>
      <c r="W6" s="26"/>
      <c r="X6" s="26"/>
      <c r="Y6" s="15"/>
    </row>
    <row r="7" spans="1:25" x14ac:dyDescent="0.15">
      <c r="A7" s="69"/>
      <c r="B7" s="24" t="s">
        <v>126</v>
      </c>
      <c r="C7" s="25"/>
      <c r="D7" s="25"/>
      <c r="E7" s="25">
        <v>7</v>
      </c>
      <c r="F7" s="25">
        <v>15</v>
      </c>
      <c r="G7" s="25"/>
      <c r="H7" s="25"/>
      <c r="I7" s="25">
        <v>120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109</v>
      </c>
      <c r="C9" s="22"/>
      <c r="D9" s="22">
        <v>7</v>
      </c>
      <c r="E9" s="22"/>
      <c r="F9" s="22"/>
      <c r="G9" s="22"/>
      <c r="H9" s="22"/>
      <c r="I9" s="22"/>
      <c r="J9" s="22">
        <v>10</v>
      </c>
      <c r="K9" s="22"/>
      <c r="L9" s="22">
        <v>40</v>
      </c>
      <c r="M9" s="22"/>
      <c r="N9" s="22"/>
      <c r="O9" s="22">
        <v>7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110</v>
      </c>
      <c r="C10" s="25"/>
      <c r="D10" s="25">
        <v>15</v>
      </c>
      <c r="E10" s="25"/>
      <c r="F10" s="25"/>
      <c r="G10" s="25"/>
      <c r="H10" s="25"/>
      <c r="I10" s="25"/>
      <c r="J10" s="25"/>
      <c r="K10" s="25"/>
      <c r="L10" s="25"/>
      <c r="M10" s="25">
        <v>50</v>
      </c>
      <c r="N10" s="25"/>
      <c r="O10" s="25"/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69"/>
      <c r="B11" s="30" t="s">
        <v>36</v>
      </c>
      <c r="C11" s="25"/>
      <c r="D11" s="25"/>
      <c r="E11" s="25"/>
      <c r="F11" s="25"/>
      <c r="G11" s="25">
        <v>50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0"/>
      <c r="B12" s="27" t="s">
        <v>43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87</v>
      </c>
      <c r="C13" s="22"/>
      <c r="D13" s="22"/>
      <c r="E13" s="22"/>
      <c r="F13" s="22"/>
      <c r="G13" s="22">
        <v>100</v>
      </c>
      <c r="H13" s="22">
        <v>5</v>
      </c>
      <c r="I13" s="22"/>
      <c r="J13" s="22"/>
      <c r="K13" s="22">
        <v>7</v>
      </c>
      <c r="L13" s="22"/>
      <c r="M13" s="22"/>
      <c r="N13" s="22">
        <v>3</v>
      </c>
      <c r="O13" s="22"/>
      <c r="P13" s="22"/>
      <c r="Q13" s="22"/>
      <c r="R13" s="22"/>
      <c r="S13" s="22">
        <v>15</v>
      </c>
      <c r="T13" s="22"/>
      <c r="U13" s="22"/>
      <c r="V13" s="23"/>
      <c r="W13" s="23"/>
      <c r="X13" s="23"/>
      <c r="Y13" s="15"/>
    </row>
    <row r="14" spans="1:25" x14ac:dyDescent="0.15">
      <c r="A14" s="69"/>
      <c r="B14" s="24" t="s">
        <v>74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>
        <v>18</v>
      </c>
      <c r="V14" s="26"/>
      <c r="W14" s="26"/>
      <c r="X14" s="26"/>
      <c r="Y14" s="15"/>
    </row>
    <row r="15" spans="1:25" x14ac:dyDescent="0.15">
      <c r="A15" s="69"/>
      <c r="B15" s="24" t="s">
        <v>124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27</v>
      </c>
      <c r="E17" s="31">
        <f t="shared" si="0"/>
        <v>7</v>
      </c>
      <c r="F17" s="31">
        <f t="shared" si="0"/>
        <v>33</v>
      </c>
      <c r="G17" s="31">
        <f t="shared" si="0"/>
        <v>75</v>
      </c>
      <c r="H17" s="31">
        <f t="shared" si="0"/>
        <v>0</v>
      </c>
      <c r="I17" s="31">
        <f t="shared" si="0"/>
        <v>120</v>
      </c>
      <c r="J17" s="31">
        <f t="shared" si="0"/>
        <v>10</v>
      </c>
      <c r="K17" s="31">
        <f t="shared" si="0"/>
        <v>0</v>
      </c>
      <c r="L17" s="31">
        <f t="shared" si="0"/>
        <v>40</v>
      </c>
      <c r="M17" s="31">
        <f t="shared" si="0"/>
        <v>50</v>
      </c>
      <c r="N17" s="31">
        <f t="shared" si="0"/>
        <v>28</v>
      </c>
      <c r="O17" s="31">
        <f t="shared" si="0"/>
        <v>7</v>
      </c>
      <c r="P17" s="31">
        <f t="shared" si="0"/>
        <v>70</v>
      </c>
      <c r="Q17" s="31">
        <f t="shared" si="0"/>
        <v>70</v>
      </c>
      <c r="R17" s="31">
        <f t="shared" si="0"/>
        <v>5</v>
      </c>
      <c r="S17" s="31">
        <f t="shared" si="0"/>
        <v>0</v>
      </c>
      <c r="T17" s="31">
        <f t="shared" si="0"/>
        <v>0.1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2.7E-2</v>
      </c>
      <c r="E18" s="33">
        <f>+(A17*E17)/1000</f>
        <v>7.0000000000000001E-3</v>
      </c>
      <c r="F18" s="33">
        <f>+(A17*F17)/1000</f>
        <v>3.3000000000000002E-2</v>
      </c>
      <c r="G18" s="33">
        <f>+(A17*G17)/1000</f>
        <v>7.4999999999999997E-2</v>
      </c>
      <c r="H18" s="33">
        <f>+(A17*H17)/1000</f>
        <v>0</v>
      </c>
      <c r="I18" s="33">
        <f>+(A17*I17)/1000</f>
        <v>0.12</v>
      </c>
      <c r="J18" s="33">
        <f>+(A17*J17)/1000</f>
        <v>0.01</v>
      </c>
      <c r="K18" s="33">
        <f>+(A17*K17)/1000</f>
        <v>0</v>
      </c>
      <c r="L18" s="33">
        <f>+(A17*L17)/1000</f>
        <v>0.04</v>
      </c>
      <c r="M18" s="33">
        <f>+(A17*M17)/1000</f>
        <v>0.05</v>
      </c>
      <c r="N18" s="33">
        <f>+(A17*N17)/1000</f>
        <v>2.8000000000000001E-2</v>
      </c>
      <c r="O18" s="33">
        <f>+(A17*O17)/1000</f>
        <v>7.0000000000000001E-3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5.0000000000000001E-3</v>
      </c>
      <c r="S18" s="33">
        <f>+(A17*S17)/1000</f>
        <v>0</v>
      </c>
      <c r="T18" s="33">
        <f>+(A17*T17)</f>
        <v>0.1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0</v>
      </c>
      <c r="G19" s="34">
        <f t="shared" si="1"/>
        <v>100</v>
      </c>
      <c r="H19" s="34">
        <f t="shared" si="1"/>
        <v>5</v>
      </c>
      <c r="I19" s="34">
        <f t="shared" si="1"/>
        <v>0</v>
      </c>
      <c r="J19" s="34">
        <f t="shared" si="1"/>
        <v>0</v>
      </c>
      <c r="K19" s="34">
        <f t="shared" si="1"/>
        <v>7</v>
      </c>
      <c r="L19" s="34">
        <f t="shared" si="1"/>
        <v>0</v>
      </c>
      <c r="M19" s="34">
        <f t="shared" si="1"/>
        <v>0</v>
      </c>
      <c r="N19" s="34">
        <f>SUM(N13:N16)</f>
        <v>3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15</v>
      </c>
      <c r="T19" s="34">
        <f t="shared" si="1"/>
        <v>0</v>
      </c>
      <c r="U19" s="34">
        <f t="shared" si="1"/>
        <v>18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0</v>
      </c>
      <c r="G20" s="36">
        <f>+(A19*G19)/1000</f>
        <v>0.1</v>
      </c>
      <c r="H20" s="36">
        <f>+(A19*H19)/1000</f>
        <v>5.0000000000000001E-3</v>
      </c>
      <c r="I20" s="36">
        <f>+(A19*I19)/1000</f>
        <v>0</v>
      </c>
      <c r="J20" s="36">
        <f>+(A19*J19)/1000</f>
        <v>0</v>
      </c>
      <c r="K20" s="36">
        <f>+(A19*K19)/1000</f>
        <v>7.0000000000000001E-3</v>
      </c>
      <c r="L20" s="36">
        <f>+(A19*L19)/1000</f>
        <v>0</v>
      </c>
      <c r="M20" s="36">
        <f>+(A19*M19)/1000</f>
        <v>0</v>
      </c>
      <c r="N20" s="36">
        <f>+(A19*N19)/1000</f>
        <v>3.0000000000000001E-3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1.4999999999999999E-2</v>
      </c>
      <c r="T20" s="36">
        <f>+(A19*T19)/1000</f>
        <v>0</v>
      </c>
      <c r="U20" s="36">
        <f>+(A19*U19)/1000</f>
        <v>1.7999999999999999E-2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2.7E-2</v>
      </c>
      <c r="E21" s="38">
        <f t="shared" si="2"/>
        <v>1.4E-2</v>
      </c>
      <c r="F21" s="38">
        <f t="shared" si="2"/>
        <v>3.3000000000000002E-2</v>
      </c>
      <c r="G21" s="38">
        <f t="shared" si="2"/>
        <v>0.17499999999999999</v>
      </c>
      <c r="H21" s="38">
        <f t="shared" si="2"/>
        <v>5.0000000000000001E-3</v>
      </c>
      <c r="I21" s="38">
        <f t="shared" si="2"/>
        <v>0.12</v>
      </c>
      <c r="J21" s="38">
        <f t="shared" si="2"/>
        <v>0.01</v>
      </c>
      <c r="K21" s="38">
        <f t="shared" si="2"/>
        <v>7.0000000000000001E-3</v>
      </c>
      <c r="L21" s="38">
        <f t="shared" si="2"/>
        <v>0.04</v>
      </c>
      <c r="M21" s="38">
        <f t="shared" si="2"/>
        <v>0.05</v>
      </c>
      <c r="N21" s="38">
        <f t="shared" si="2"/>
        <v>3.1E-2</v>
      </c>
      <c r="O21" s="38">
        <f t="shared" si="2"/>
        <v>7.0000000000000001E-3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5.0000000000000001E-3</v>
      </c>
      <c r="S21" s="38">
        <f t="shared" si="2"/>
        <v>1.4999999999999999E-2</v>
      </c>
      <c r="T21" s="38">
        <f t="shared" si="2"/>
        <v>0.1</v>
      </c>
      <c r="U21" s="38">
        <f t="shared" si="2"/>
        <v>1.7999999999999999E-2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248</v>
      </c>
      <c r="D22" s="40">
        <v>574</v>
      </c>
      <c r="E22" s="40">
        <v>1584</v>
      </c>
      <c r="F22" s="40">
        <v>360</v>
      </c>
      <c r="G22" s="40">
        <v>264</v>
      </c>
      <c r="H22" s="40">
        <v>4320</v>
      </c>
      <c r="I22" s="40">
        <v>288</v>
      </c>
      <c r="J22" s="40">
        <v>219</v>
      </c>
      <c r="K22" s="40">
        <v>714</v>
      </c>
      <c r="L22" s="40">
        <v>1510</v>
      </c>
      <c r="M22" s="40">
        <v>240</v>
      </c>
      <c r="N22" s="40">
        <v>198</v>
      </c>
      <c r="O22" s="40">
        <v>216</v>
      </c>
      <c r="P22" s="40">
        <v>198</v>
      </c>
      <c r="Q22" s="40">
        <v>507</v>
      </c>
      <c r="R22" s="40">
        <v>145</v>
      </c>
      <c r="S22" s="40">
        <v>187</v>
      </c>
      <c r="T22" s="40">
        <v>59</v>
      </c>
      <c r="U22" s="40">
        <v>1930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15.497999999999999</v>
      </c>
      <c r="E23" s="42">
        <f t="shared" ref="E23:X23" si="3">SUM(E18*E22)</f>
        <v>11.088000000000001</v>
      </c>
      <c r="F23" s="42">
        <f t="shared" si="3"/>
        <v>11.88</v>
      </c>
      <c r="G23" s="42">
        <f t="shared" si="3"/>
        <v>19.8</v>
      </c>
      <c r="H23" s="42">
        <f t="shared" si="3"/>
        <v>0</v>
      </c>
      <c r="I23" s="42">
        <f t="shared" si="3"/>
        <v>34.56</v>
      </c>
      <c r="J23" s="42">
        <f t="shared" si="3"/>
        <v>2.19</v>
      </c>
      <c r="K23" s="42">
        <f t="shared" si="3"/>
        <v>0</v>
      </c>
      <c r="L23" s="42">
        <f t="shared" si="3"/>
        <v>60.4</v>
      </c>
      <c r="M23" s="42">
        <f t="shared" si="3"/>
        <v>12</v>
      </c>
      <c r="N23" s="42">
        <f t="shared" si="3"/>
        <v>5.5440000000000005</v>
      </c>
      <c r="O23" s="42">
        <f t="shared" si="3"/>
        <v>1.512</v>
      </c>
      <c r="P23" s="42">
        <f t="shared" si="3"/>
        <v>13.860000000000001</v>
      </c>
      <c r="Q23" s="42">
        <f t="shared" si="3"/>
        <v>35.49</v>
      </c>
      <c r="R23" s="42">
        <f t="shared" si="3"/>
        <v>0.72499999999999998</v>
      </c>
      <c r="S23" s="42">
        <f t="shared" si="3"/>
        <v>0</v>
      </c>
      <c r="T23" s="42">
        <f t="shared" si="3"/>
        <v>5.9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250.28700000000003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0</v>
      </c>
      <c r="E24" s="42">
        <f t="shared" ref="E24:X24" si="4">SUM(E20*E22)</f>
        <v>11.088000000000001</v>
      </c>
      <c r="F24" s="42">
        <f t="shared" si="4"/>
        <v>0</v>
      </c>
      <c r="G24" s="42">
        <f t="shared" si="4"/>
        <v>26.400000000000002</v>
      </c>
      <c r="H24" s="42">
        <f t="shared" si="4"/>
        <v>21.6</v>
      </c>
      <c r="I24" s="42">
        <f t="shared" si="4"/>
        <v>0</v>
      </c>
      <c r="J24" s="42">
        <f t="shared" si="4"/>
        <v>0</v>
      </c>
      <c r="K24" s="42">
        <f t="shared" si="4"/>
        <v>4.9980000000000002</v>
      </c>
      <c r="L24" s="42">
        <f t="shared" si="4"/>
        <v>0</v>
      </c>
      <c r="M24" s="42">
        <f t="shared" si="4"/>
        <v>0</v>
      </c>
      <c r="N24" s="42">
        <f t="shared" si="4"/>
        <v>0.59399999999999997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2.8049999999999997</v>
      </c>
      <c r="T24" s="42">
        <f t="shared" si="4"/>
        <v>0</v>
      </c>
      <c r="U24" s="42">
        <f t="shared" si="4"/>
        <v>34.739999999999995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112.145</v>
      </c>
    </row>
    <row r="25" spans="1:25" x14ac:dyDescent="0.15">
      <c r="A25" s="74" t="s">
        <v>11</v>
      </c>
      <c r="B25" s="75"/>
      <c r="C25" s="44">
        <f>SUM(C23:C24)</f>
        <v>29.759999999999998</v>
      </c>
      <c r="D25" s="44">
        <f t="shared" ref="D25:X25" si="5">+D21*D22</f>
        <v>15.497999999999999</v>
      </c>
      <c r="E25" s="44">
        <f t="shared" si="5"/>
        <v>22.176000000000002</v>
      </c>
      <c r="F25" s="44">
        <f t="shared" si="5"/>
        <v>11.88</v>
      </c>
      <c r="G25" s="44">
        <f t="shared" si="5"/>
        <v>46.199999999999996</v>
      </c>
      <c r="H25" s="44">
        <f t="shared" si="5"/>
        <v>21.6</v>
      </c>
      <c r="I25" s="44">
        <f t="shared" si="5"/>
        <v>34.56</v>
      </c>
      <c r="J25" s="44">
        <f t="shared" si="5"/>
        <v>2.19</v>
      </c>
      <c r="K25" s="44">
        <f t="shared" si="5"/>
        <v>4.9980000000000002</v>
      </c>
      <c r="L25" s="44">
        <f t="shared" si="5"/>
        <v>60.4</v>
      </c>
      <c r="M25" s="44">
        <f t="shared" si="5"/>
        <v>12</v>
      </c>
      <c r="N25" s="44">
        <f t="shared" si="5"/>
        <v>6.1379999999999999</v>
      </c>
      <c r="O25" s="44">
        <f t="shared" si="5"/>
        <v>1.512</v>
      </c>
      <c r="P25" s="44">
        <f t="shared" si="5"/>
        <v>13.860000000000001</v>
      </c>
      <c r="Q25" s="44">
        <f t="shared" si="5"/>
        <v>35.49</v>
      </c>
      <c r="R25" s="44">
        <f t="shared" si="5"/>
        <v>0.72499999999999998</v>
      </c>
      <c r="S25" s="44">
        <f t="shared" si="5"/>
        <v>2.8049999999999997</v>
      </c>
      <c r="T25" s="44">
        <f t="shared" si="5"/>
        <v>5.9</v>
      </c>
      <c r="U25" s="44">
        <f t="shared" si="5"/>
        <v>34.739999999999995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362.43199999999996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/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11.25" thickBot="1" x14ac:dyDescent="0.2">
      <c r="A34" s="63"/>
      <c r="B34" s="64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</v>
      </c>
      <c r="D48" s="33">
        <f>+(A47*D47)/1000</f>
        <v>0</v>
      </c>
      <c r="E48" s="33">
        <f>+(A47*E47)/1000</f>
        <v>0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0</v>
      </c>
      <c r="D49" s="34">
        <f t="shared" ref="D49:X49" si="7">SUM(D39:D42)</f>
        <v>0</v>
      </c>
      <c r="E49" s="34">
        <f t="shared" si="7"/>
        <v>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</v>
      </c>
      <c r="D50" s="36">
        <f>+(A49*D49)/1000</f>
        <v>0</v>
      </c>
      <c r="E50" s="36">
        <f>+(A49*E49)/1000</f>
        <v>0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</v>
      </c>
      <c r="D51" s="38">
        <f t="shared" ref="D51:X51" si="8">+D50+D48</f>
        <v>0</v>
      </c>
      <c r="E51" s="38">
        <f t="shared" si="8"/>
        <v>0</v>
      </c>
      <c r="F51" s="38">
        <f t="shared" si="8"/>
        <v>0</v>
      </c>
      <c r="G51" s="38">
        <f t="shared" si="8"/>
        <v>0</v>
      </c>
      <c r="H51" s="38">
        <f t="shared" si="8"/>
        <v>0</v>
      </c>
      <c r="I51" s="38">
        <f t="shared" si="8"/>
        <v>0</v>
      </c>
      <c r="J51" s="38">
        <f t="shared" si="8"/>
        <v>0</v>
      </c>
      <c r="K51" s="38">
        <f t="shared" si="8"/>
        <v>0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264</v>
      </c>
      <c r="D52" s="40">
        <v>578</v>
      </c>
      <c r="E52" s="40">
        <v>137</v>
      </c>
      <c r="F52" s="40">
        <v>1748</v>
      </c>
      <c r="G52" s="40">
        <v>132</v>
      </c>
      <c r="H52" s="40">
        <v>2373</v>
      </c>
      <c r="I52" s="40">
        <v>604</v>
      </c>
      <c r="J52" s="40">
        <v>688</v>
      </c>
      <c r="K52" s="40">
        <v>494</v>
      </c>
      <c r="L52" s="40">
        <v>147</v>
      </c>
      <c r="M52" s="40">
        <v>526</v>
      </c>
      <c r="N52" s="40">
        <v>153</v>
      </c>
      <c r="O52" s="40">
        <v>132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0</v>
      </c>
      <c r="D53" s="42">
        <f>SUM(D48*D52)</f>
        <v>0</v>
      </c>
      <c r="E53" s="42">
        <f t="shared" ref="E53:X53" si="9">SUM(E48*E52)</f>
        <v>0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0</v>
      </c>
    </row>
    <row r="54" spans="1:25" x14ac:dyDescent="0.15">
      <c r="A54" s="7">
        <f>SUM(A49)</f>
        <v>1</v>
      </c>
      <c r="B54" s="8" t="s">
        <v>10</v>
      </c>
      <c r="C54" s="42">
        <f>SUM(C50*C52)</f>
        <v>0</v>
      </c>
      <c r="D54" s="42">
        <f>SUM(D50*D52)</f>
        <v>0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0</v>
      </c>
    </row>
    <row r="55" spans="1:25" x14ac:dyDescent="0.15">
      <c r="A55" s="74" t="s">
        <v>11</v>
      </c>
      <c r="B55" s="75"/>
      <c r="C55" s="44">
        <f>SUM(C53:C54)</f>
        <v>0</v>
      </c>
      <c r="D55" s="44">
        <f t="shared" ref="D55:X55" si="11">+D51*D52</f>
        <v>0</v>
      </c>
      <c r="E55" s="44">
        <f t="shared" si="11"/>
        <v>0</v>
      </c>
      <c r="F55" s="44">
        <f t="shared" si="11"/>
        <v>0</v>
      </c>
      <c r="G55" s="44">
        <f t="shared" si="11"/>
        <v>0</v>
      </c>
      <c r="H55" s="44">
        <f t="shared" si="11"/>
        <v>0</v>
      </c>
      <c r="I55" s="44">
        <f t="shared" si="11"/>
        <v>0</v>
      </c>
      <c r="J55" s="44">
        <f t="shared" si="11"/>
        <v>0</v>
      </c>
      <c r="K55" s="44">
        <f t="shared" si="11"/>
        <v>0</v>
      </c>
      <c r="L55" s="44">
        <f t="shared" si="11"/>
        <v>0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0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H13" sqref="H13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43188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55.5" thickBot="1" x14ac:dyDescent="0.2">
      <c r="A4" s="63"/>
      <c r="B4" s="64"/>
      <c r="C4" s="16" t="s">
        <v>43</v>
      </c>
      <c r="D4" s="17" t="s">
        <v>28</v>
      </c>
      <c r="E4" s="18" t="s">
        <v>30</v>
      </c>
      <c r="F4" s="18" t="s">
        <v>31</v>
      </c>
      <c r="G4" s="18" t="s">
        <v>76</v>
      </c>
      <c r="H4" s="18" t="s">
        <v>29</v>
      </c>
      <c r="I4" s="19" t="s">
        <v>35</v>
      </c>
      <c r="J4" s="18" t="s">
        <v>55</v>
      </c>
      <c r="K4" s="18" t="s">
        <v>133</v>
      </c>
      <c r="L4" s="18" t="s">
        <v>49</v>
      </c>
      <c r="M4" s="18" t="s">
        <v>60</v>
      </c>
      <c r="N4" s="19" t="s">
        <v>48</v>
      </c>
      <c r="O4" s="18" t="s">
        <v>41</v>
      </c>
      <c r="P4" s="18" t="s">
        <v>65</v>
      </c>
      <c r="Q4" s="18" t="s">
        <v>83</v>
      </c>
      <c r="R4" s="18" t="s">
        <v>33</v>
      </c>
      <c r="S4" s="18" t="s">
        <v>138</v>
      </c>
      <c r="T4" s="18"/>
      <c r="U4" s="19"/>
      <c r="V4" s="20"/>
      <c r="W4" s="17"/>
      <c r="X4" s="17"/>
      <c r="Y4" s="15"/>
    </row>
    <row r="5" spans="1:25" ht="11.25" customHeight="1" x14ac:dyDescent="0.15">
      <c r="A5" s="68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60</v>
      </c>
      <c r="Q5" s="22">
        <v>60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111</v>
      </c>
      <c r="C6" s="25"/>
      <c r="D6" s="25"/>
      <c r="E6" s="25"/>
      <c r="F6" s="25">
        <v>5</v>
      </c>
      <c r="G6" s="25">
        <v>35</v>
      </c>
      <c r="H6" s="25"/>
      <c r="I6" s="25">
        <v>35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69"/>
      <c r="B7" s="24" t="s">
        <v>81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129</v>
      </c>
      <c r="C9" s="22"/>
      <c r="D9" s="22">
        <v>8</v>
      </c>
      <c r="E9" s="22"/>
      <c r="F9" s="22"/>
      <c r="G9" s="22"/>
      <c r="H9" s="22"/>
      <c r="I9" s="22"/>
      <c r="J9" s="22"/>
      <c r="K9" s="22"/>
      <c r="L9" s="22">
        <v>40</v>
      </c>
      <c r="M9" s="22">
        <v>10</v>
      </c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103</v>
      </c>
      <c r="C10" s="25"/>
      <c r="D10" s="25"/>
      <c r="E10" s="25"/>
      <c r="F10" s="25"/>
      <c r="G10" s="25"/>
      <c r="H10" s="25">
        <v>12</v>
      </c>
      <c r="I10" s="25"/>
      <c r="J10" s="25"/>
      <c r="K10" s="25"/>
      <c r="L10" s="25"/>
      <c r="M10" s="25"/>
      <c r="N10" s="25">
        <v>220</v>
      </c>
      <c r="O10" s="25">
        <v>5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69"/>
      <c r="B11" s="30" t="s">
        <v>43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0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137</v>
      </c>
      <c r="C13" s="22"/>
      <c r="D13" s="22"/>
      <c r="E13" s="22"/>
      <c r="F13" s="22"/>
      <c r="G13" s="22"/>
      <c r="H13" s="22">
        <v>5</v>
      </c>
      <c r="I13" s="22"/>
      <c r="J13" s="22"/>
      <c r="K13" s="22">
        <v>20</v>
      </c>
      <c r="L13" s="22"/>
      <c r="M13" s="22">
        <v>5</v>
      </c>
      <c r="N13" s="22">
        <v>25</v>
      </c>
      <c r="O13" s="22"/>
      <c r="P13" s="22"/>
      <c r="Q13" s="22"/>
      <c r="R13" s="22">
        <v>7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69"/>
      <c r="B14" s="24" t="s">
        <v>30</v>
      </c>
      <c r="C14" s="25"/>
      <c r="D14" s="25"/>
      <c r="E14" s="25">
        <v>7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43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 t="s">
        <v>138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>
        <v>30</v>
      </c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8</v>
      </c>
      <c r="E17" s="31">
        <f t="shared" si="0"/>
        <v>7</v>
      </c>
      <c r="F17" s="31">
        <f t="shared" si="0"/>
        <v>25</v>
      </c>
      <c r="G17" s="31">
        <f t="shared" si="0"/>
        <v>35</v>
      </c>
      <c r="H17" s="31">
        <f t="shared" si="0"/>
        <v>12</v>
      </c>
      <c r="I17" s="31">
        <f t="shared" si="0"/>
        <v>35</v>
      </c>
      <c r="J17" s="31">
        <f t="shared" si="0"/>
        <v>0</v>
      </c>
      <c r="K17" s="31">
        <f t="shared" si="0"/>
        <v>0</v>
      </c>
      <c r="L17" s="31">
        <f t="shared" si="0"/>
        <v>40</v>
      </c>
      <c r="M17" s="31">
        <f t="shared" si="0"/>
        <v>10</v>
      </c>
      <c r="N17" s="31">
        <f t="shared" si="0"/>
        <v>220</v>
      </c>
      <c r="O17" s="31">
        <f t="shared" si="0"/>
        <v>5</v>
      </c>
      <c r="P17" s="31">
        <f t="shared" si="0"/>
        <v>60</v>
      </c>
      <c r="Q17" s="31">
        <f t="shared" si="0"/>
        <v>60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8.0000000000000002E-3</v>
      </c>
      <c r="E18" s="33">
        <f>+(A17*E17)/1000</f>
        <v>7.0000000000000001E-3</v>
      </c>
      <c r="F18" s="33">
        <f>+(A17*F17)/1000</f>
        <v>2.5000000000000001E-2</v>
      </c>
      <c r="G18" s="33">
        <f>+(A17*G17)/1000</f>
        <v>3.5000000000000003E-2</v>
      </c>
      <c r="H18" s="33">
        <f>+(A17*H17)/1000</f>
        <v>1.2E-2</v>
      </c>
      <c r="I18" s="33">
        <f>+(A17*I17)/1000</f>
        <v>3.5000000000000003E-2</v>
      </c>
      <c r="J18" s="33">
        <f>+(A17*J17)/1000</f>
        <v>0</v>
      </c>
      <c r="K18" s="33">
        <f>+(A17*K17)/1000</f>
        <v>0</v>
      </c>
      <c r="L18" s="33">
        <f>+(A17*L17)/1000</f>
        <v>0.04</v>
      </c>
      <c r="M18" s="33">
        <f>+(A17*M17)/1000</f>
        <v>0.01</v>
      </c>
      <c r="N18" s="33">
        <f>+(A17*N17)/1000</f>
        <v>0.22</v>
      </c>
      <c r="O18" s="33">
        <f>+(A17*O17)/1000</f>
        <v>5.0000000000000001E-3</v>
      </c>
      <c r="P18" s="33">
        <f>+(A17*P17)/1000</f>
        <v>0.06</v>
      </c>
      <c r="Q18" s="33">
        <f>+(A17*Q17)/1000</f>
        <v>0.06</v>
      </c>
      <c r="R18" s="33">
        <f>+(A17*R17)/1000</f>
        <v>0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5</v>
      </c>
      <c r="I19" s="34">
        <f t="shared" si="1"/>
        <v>0</v>
      </c>
      <c r="J19" s="34">
        <f t="shared" si="1"/>
        <v>0</v>
      </c>
      <c r="K19" s="34">
        <f t="shared" si="1"/>
        <v>20</v>
      </c>
      <c r="L19" s="34">
        <f t="shared" si="1"/>
        <v>0</v>
      </c>
      <c r="M19" s="34">
        <f t="shared" si="1"/>
        <v>5</v>
      </c>
      <c r="N19" s="34">
        <f>SUM(N13:N16)</f>
        <v>25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7</v>
      </c>
      <c r="S19" s="34">
        <f t="shared" si="1"/>
        <v>30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5.0000000000000001E-3</v>
      </c>
      <c r="I20" s="36">
        <f>+(A19*I19)/1000</f>
        <v>0</v>
      </c>
      <c r="J20" s="36">
        <f>+(A19*J19)/1000</f>
        <v>0</v>
      </c>
      <c r="K20" s="36">
        <f>+(A19*K19)/1000</f>
        <v>0.02</v>
      </c>
      <c r="L20" s="36">
        <f>+(A19*L19)/1000</f>
        <v>0</v>
      </c>
      <c r="M20" s="36">
        <f>+(A19*M19)/1000</f>
        <v>5.0000000000000001E-3</v>
      </c>
      <c r="N20" s="36">
        <f>+(A19*N19)/1000</f>
        <v>2.5000000000000001E-2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7.0000000000000001E-3</v>
      </c>
      <c r="S20" s="36">
        <f>+(A19*S19)/1000</f>
        <v>0.03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8.0000000000000002E-3</v>
      </c>
      <c r="E21" s="38">
        <f t="shared" si="2"/>
        <v>1.4E-2</v>
      </c>
      <c r="F21" s="38">
        <f t="shared" si="2"/>
        <v>2.5000000000000001E-2</v>
      </c>
      <c r="G21" s="38">
        <f t="shared" si="2"/>
        <v>3.5000000000000003E-2</v>
      </c>
      <c r="H21" s="38">
        <f t="shared" si="2"/>
        <v>1.7000000000000001E-2</v>
      </c>
      <c r="I21" s="38">
        <f t="shared" si="2"/>
        <v>3.5000000000000003E-2</v>
      </c>
      <c r="J21" s="38">
        <f t="shared" si="2"/>
        <v>0</v>
      </c>
      <c r="K21" s="38">
        <f t="shared" si="2"/>
        <v>0.02</v>
      </c>
      <c r="L21" s="38">
        <f t="shared" si="2"/>
        <v>0.04</v>
      </c>
      <c r="M21" s="38">
        <f t="shared" si="2"/>
        <v>1.4999999999999999E-2</v>
      </c>
      <c r="N21" s="38">
        <f t="shared" si="2"/>
        <v>0.245</v>
      </c>
      <c r="O21" s="38">
        <f t="shared" si="2"/>
        <v>5.0000000000000001E-3</v>
      </c>
      <c r="P21" s="38">
        <f t="shared" si="2"/>
        <v>0.06</v>
      </c>
      <c r="Q21" s="38">
        <f t="shared" si="2"/>
        <v>0.06</v>
      </c>
      <c r="R21" s="38">
        <f t="shared" si="2"/>
        <v>7.0000000000000001E-3</v>
      </c>
      <c r="S21" s="38">
        <f t="shared" si="2"/>
        <v>0.03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264</v>
      </c>
      <c r="D22" s="40">
        <v>578</v>
      </c>
      <c r="E22" s="40">
        <v>1748</v>
      </c>
      <c r="F22" s="40">
        <v>390</v>
      </c>
      <c r="G22" s="40">
        <v>1200</v>
      </c>
      <c r="H22" s="40">
        <v>4320</v>
      </c>
      <c r="I22" s="40">
        <v>714</v>
      </c>
      <c r="J22" s="40">
        <v>59</v>
      </c>
      <c r="K22" s="40">
        <v>474</v>
      </c>
      <c r="L22" s="40">
        <v>2874</v>
      </c>
      <c r="M22" s="40">
        <v>216</v>
      </c>
      <c r="N22" s="40">
        <v>167</v>
      </c>
      <c r="O22" s="40">
        <v>145</v>
      </c>
      <c r="P22" s="40">
        <v>534</v>
      </c>
      <c r="Q22" s="40">
        <v>508</v>
      </c>
      <c r="R22" s="40">
        <v>219</v>
      </c>
      <c r="S22" s="40">
        <v>877</v>
      </c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4.6239999999999997</v>
      </c>
      <c r="E23" s="42">
        <f t="shared" ref="E23:X23" si="3">SUM(E18*E22)</f>
        <v>12.236000000000001</v>
      </c>
      <c r="F23" s="42">
        <f t="shared" si="3"/>
        <v>9.75</v>
      </c>
      <c r="G23" s="42">
        <f t="shared" si="3"/>
        <v>42.000000000000007</v>
      </c>
      <c r="H23" s="42">
        <f t="shared" si="3"/>
        <v>51.84</v>
      </c>
      <c r="I23" s="42">
        <f t="shared" si="3"/>
        <v>24.990000000000002</v>
      </c>
      <c r="J23" s="42">
        <f t="shared" si="3"/>
        <v>0</v>
      </c>
      <c r="K23" s="42">
        <f t="shared" si="3"/>
        <v>0</v>
      </c>
      <c r="L23" s="42">
        <f t="shared" si="3"/>
        <v>114.96000000000001</v>
      </c>
      <c r="M23" s="42">
        <f t="shared" si="3"/>
        <v>2.16</v>
      </c>
      <c r="N23" s="42">
        <f t="shared" si="3"/>
        <v>36.74</v>
      </c>
      <c r="O23" s="42">
        <f t="shared" si="3"/>
        <v>0.72499999999999998</v>
      </c>
      <c r="P23" s="42">
        <f t="shared" si="3"/>
        <v>32.04</v>
      </c>
      <c r="Q23" s="42">
        <f t="shared" si="3"/>
        <v>30.48</v>
      </c>
      <c r="R23" s="42">
        <f t="shared" si="3"/>
        <v>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383.66500000000013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0</v>
      </c>
      <c r="E24" s="42">
        <f t="shared" ref="E24:X24" si="4">SUM(E20*E22)</f>
        <v>12.236000000000001</v>
      </c>
      <c r="F24" s="42">
        <f t="shared" si="4"/>
        <v>0</v>
      </c>
      <c r="G24" s="42">
        <f t="shared" si="4"/>
        <v>0</v>
      </c>
      <c r="H24" s="42">
        <f t="shared" si="4"/>
        <v>21.6</v>
      </c>
      <c r="I24" s="42">
        <f t="shared" si="4"/>
        <v>0</v>
      </c>
      <c r="J24" s="42">
        <f t="shared" si="4"/>
        <v>0</v>
      </c>
      <c r="K24" s="42">
        <f t="shared" si="4"/>
        <v>9.48</v>
      </c>
      <c r="L24" s="42">
        <f t="shared" si="4"/>
        <v>0</v>
      </c>
      <c r="M24" s="42">
        <f t="shared" si="4"/>
        <v>1.08</v>
      </c>
      <c r="N24" s="42">
        <f t="shared" si="4"/>
        <v>4.1749999999999998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1.5330000000000001</v>
      </c>
      <c r="S24" s="42">
        <f t="shared" si="4"/>
        <v>26.31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86.974000000000004</v>
      </c>
    </row>
    <row r="25" spans="1:25" x14ac:dyDescent="0.15">
      <c r="A25" s="74" t="s">
        <v>11</v>
      </c>
      <c r="B25" s="75"/>
      <c r="C25" s="44">
        <f>SUM(C23:C24)</f>
        <v>31.68</v>
      </c>
      <c r="D25" s="44">
        <f t="shared" ref="D25:X25" si="5">+D21*D22</f>
        <v>4.6239999999999997</v>
      </c>
      <c r="E25" s="44">
        <f t="shared" si="5"/>
        <v>24.472000000000001</v>
      </c>
      <c r="F25" s="44">
        <f t="shared" si="5"/>
        <v>9.75</v>
      </c>
      <c r="G25" s="44">
        <f t="shared" si="5"/>
        <v>42.000000000000007</v>
      </c>
      <c r="H25" s="44">
        <f t="shared" si="5"/>
        <v>73.440000000000012</v>
      </c>
      <c r="I25" s="44">
        <f t="shared" si="5"/>
        <v>24.990000000000002</v>
      </c>
      <c r="J25" s="44">
        <f t="shared" si="5"/>
        <v>0</v>
      </c>
      <c r="K25" s="44">
        <f t="shared" si="5"/>
        <v>9.48</v>
      </c>
      <c r="L25" s="44">
        <f t="shared" si="5"/>
        <v>114.96000000000001</v>
      </c>
      <c r="M25" s="44">
        <f t="shared" si="5"/>
        <v>3.2399999999999998</v>
      </c>
      <c r="N25" s="44">
        <f t="shared" si="5"/>
        <v>40.914999999999999</v>
      </c>
      <c r="O25" s="44">
        <f t="shared" si="5"/>
        <v>0.72499999999999998</v>
      </c>
      <c r="P25" s="44">
        <f t="shared" si="5"/>
        <v>32.04</v>
      </c>
      <c r="Q25" s="44">
        <f t="shared" si="5"/>
        <v>30.48</v>
      </c>
      <c r="R25" s="44">
        <f t="shared" si="5"/>
        <v>1.5330000000000001</v>
      </c>
      <c r="S25" s="44">
        <f t="shared" si="5"/>
        <v>26.31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470.63900000000012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/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11.25" thickBot="1" x14ac:dyDescent="0.2">
      <c r="A34" s="63"/>
      <c r="B34" s="64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</v>
      </c>
      <c r="D48" s="33">
        <f>+(A47*D47)/1000</f>
        <v>0</v>
      </c>
      <c r="E48" s="33">
        <f>+(A47*E47)/1000</f>
        <v>0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0</v>
      </c>
      <c r="D49" s="34">
        <f t="shared" ref="D49:X49" si="7">SUM(D39:D42)</f>
        <v>0</v>
      </c>
      <c r="E49" s="34">
        <f t="shared" si="7"/>
        <v>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</v>
      </c>
      <c r="D50" s="36">
        <f>+(A49*D49)/1000</f>
        <v>0</v>
      </c>
      <c r="E50" s="36">
        <f>+(A49*E49)/1000</f>
        <v>0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</v>
      </c>
      <c r="D51" s="38">
        <f t="shared" ref="D51:X51" si="8">+D50+D48</f>
        <v>0</v>
      </c>
      <c r="E51" s="38">
        <f t="shared" si="8"/>
        <v>0</v>
      </c>
      <c r="F51" s="38">
        <f t="shared" si="8"/>
        <v>0</v>
      </c>
      <c r="G51" s="38">
        <f t="shared" si="8"/>
        <v>0</v>
      </c>
      <c r="H51" s="38">
        <f t="shared" si="8"/>
        <v>0</v>
      </c>
      <c r="I51" s="38">
        <f t="shared" si="8"/>
        <v>0</v>
      </c>
      <c r="J51" s="38">
        <f t="shared" si="8"/>
        <v>0</v>
      </c>
      <c r="K51" s="38">
        <f t="shared" si="8"/>
        <v>0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264</v>
      </c>
      <c r="D52" s="40">
        <v>578</v>
      </c>
      <c r="E52" s="40">
        <v>1748</v>
      </c>
      <c r="F52" s="40">
        <v>94</v>
      </c>
      <c r="G52" s="40">
        <v>137</v>
      </c>
      <c r="H52" s="40">
        <v>754</v>
      </c>
      <c r="I52" s="40">
        <v>348</v>
      </c>
      <c r="J52" s="40">
        <v>390</v>
      </c>
      <c r="K52" s="40">
        <v>209</v>
      </c>
      <c r="L52" s="40">
        <v>53</v>
      </c>
      <c r="M52" s="40">
        <v>988</v>
      </c>
      <c r="N52" s="40">
        <v>1190</v>
      </c>
      <c r="O52" s="40">
        <v>252</v>
      </c>
      <c r="P52" s="40">
        <v>352</v>
      </c>
      <c r="Q52" s="40">
        <v>153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0</v>
      </c>
      <c r="D53" s="42">
        <f>SUM(D48*D52)</f>
        <v>0</v>
      </c>
      <c r="E53" s="42">
        <f t="shared" ref="E53:X53" si="9">SUM(E48*E52)</f>
        <v>0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0</v>
      </c>
    </row>
    <row r="54" spans="1:25" x14ac:dyDescent="0.15">
      <c r="A54" s="7">
        <f>SUM(A49)</f>
        <v>1</v>
      </c>
      <c r="B54" s="8" t="s">
        <v>10</v>
      </c>
      <c r="C54" s="42">
        <f>SUM(C50*C52)</f>
        <v>0</v>
      </c>
      <c r="D54" s="42">
        <f>SUM(D50*D52)</f>
        <v>0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0</v>
      </c>
    </row>
    <row r="55" spans="1:25" x14ac:dyDescent="0.15">
      <c r="A55" s="74" t="s">
        <v>11</v>
      </c>
      <c r="B55" s="75"/>
      <c r="C55" s="44">
        <f>SUM(C53:C54)</f>
        <v>0</v>
      </c>
      <c r="D55" s="44">
        <f t="shared" ref="D55:X55" si="11">+D51*D52</f>
        <v>0</v>
      </c>
      <c r="E55" s="44">
        <f t="shared" si="11"/>
        <v>0</v>
      </c>
      <c r="F55" s="44">
        <f t="shared" si="11"/>
        <v>0</v>
      </c>
      <c r="G55" s="44">
        <f t="shared" si="11"/>
        <v>0</v>
      </c>
      <c r="H55" s="44">
        <f t="shared" si="11"/>
        <v>0</v>
      </c>
      <c r="I55" s="44">
        <f t="shared" si="11"/>
        <v>0</v>
      </c>
      <c r="J55" s="44">
        <f t="shared" si="11"/>
        <v>0</v>
      </c>
      <c r="K55" s="44">
        <f t="shared" si="11"/>
        <v>0</v>
      </c>
      <c r="L55" s="44">
        <f t="shared" si="11"/>
        <v>0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0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2018-03-15T07:07:26Z</dcterms:modified>
</cp:coreProperties>
</file>